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08"/>
  <workbookPr date1904="1"/>
  <mc:AlternateContent xmlns:mc="http://schemas.openxmlformats.org/markup-compatibility/2006">
    <mc:Choice Requires="x15">
      <x15ac:absPath xmlns:x15ac="http://schemas.microsoft.com/office/spreadsheetml/2010/11/ac" url="/Users/kentpryor/Desktop/AP spreadsheets/"/>
    </mc:Choice>
  </mc:AlternateContent>
  <xr:revisionPtr revIDLastSave="0" documentId="8_{2D8E77F7-4027-6243-BE25-8FBABC51A1B4}" xr6:coauthVersionLast="47" xr6:coauthVersionMax="47" xr10:uidLastSave="{00000000-0000-0000-0000-000000000000}"/>
  <bookViews>
    <workbookView xWindow="12820" yWindow="2620" windowWidth="27580" windowHeight="20320" tabRatio="252" firstSheet="1" activeTab="1"/>
  </bookViews>
  <sheets>
    <sheet name="Chart ANOVA 1" sheetId="6" r:id="rId1"/>
    <sheet name="CI" sheetId="1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38" i="1"/>
  <c r="E37" i="1"/>
  <c r="E38" i="1"/>
  <c r="D37" i="1"/>
  <c r="D38" i="1"/>
  <c r="C37" i="1"/>
  <c r="C38" i="1"/>
  <c r="E34" i="1"/>
  <c r="F39" i="1"/>
  <c r="F36" i="1"/>
  <c r="F35" i="1"/>
  <c r="F34" i="1"/>
  <c r="F33" i="1"/>
  <c r="F32" i="1"/>
  <c r="E39" i="1"/>
  <c r="E36" i="1"/>
  <c r="E35" i="1"/>
  <c r="E33" i="1"/>
  <c r="E32" i="1"/>
  <c r="D39" i="1"/>
  <c r="D36" i="1"/>
  <c r="D35" i="1"/>
  <c r="D34" i="1"/>
  <c r="D33" i="1"/>
  <c r="D32" i="1"/>
  <c r="C39" i="1"/>
  <c r="C36" i="1"/>
  <c r="C35" i="1"/>
  <c r="C34" i="1"/>
  <c r="C33" i="1"/>
  <c r="C32" i="1"/>
</calcChain>
</file>

<file path=xl/sharedStrings.xml><?xml version="1.0" encoding="utf-8"?>
<sst xmlns="http://schemas.openxmlformats.org/spreadsheetml/2006/main" count="24" uniqueCount="20">
  <si>
    <t>Trial</t>
  </si>
  <si>
    <t>MEDIAN</t>
  </si>
  <si>
    <t>MEAN</t>
  </si>
  <si>
    <t>RANGE</t>
  </si>
  <si>
    <t>VARIANCE</t>
  </si>
  <si>
    <t>SD</t>
  </si>
  <si>
    <t>SE</t>
  </si>
  <si>
    <t>95%CI (Excel)</t>
  </si>
  <si>
    <t>Mean</t>
  </si>
  <si>
    <t>95% CI</t>
  </si>
  <si>
    <t>Weight of rats at 28 days old</t>
  </si>
  <si>
    <t>on different feeds</t>
  </si>
  <si>
    <t>Feed 1</t>
  </si>
  <si>
    <t>Feed 2</t>
  </si>
  <si>
    <t>Feed 3</t>
  </si>
  <si>
    <t>Feed 4</t>
  </si>
  <si>
    <t>95%CI (SE X t0.05(2), 9 = 2.26)</t>
  </si>
  <si>
    <t>Raw data entry for rat feeding trials</t>
  </si>
  <si>
    <t>Summary statistics</t>
  </si>
  <si>
    <t>Descriptive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</si>
</sst>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"/>
  </numFmts>
  <fonts count="7" x14ac:knownFonts="1">
    <font>
      <sz val="10"/>
      <name val="Verdana"/>
    </font>
    <font>
      <b/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2" fontId="0" fillId="0" borderId="0" xfId="0" applyNumberFormat="1"/>
    <xf numFmtId="1" fontId="0" fillId="0" borderId="0" xfId="0" applyNumberFormat="1"/>
    <xf numFmtId="0" fontId="2" fillId="0" borderId="0" xfId="0" applyFont="1"/>
    <xf numFmtId="0" fontId="5" fillId="0" borderId="0" xfId="0" applyFont="1"/>
    <xf numFmtId="2" fontId="5" fillId="0" borderId="0" xfId="0" applyNumberFormat="1" applyFont="1"/>
    <xf numFmtId="0" fontId="1" fillId="2" borderId="1" xfId="0" applyFont="1" applyFill="1" applyBorder="1"/>
    <xf numFmtId="2" fontId="0" fillId="2" borderId="1" xfId="0" applyNumberFormat="1" applyFill="1" applyBorder="1"/>
    <xf numFmtId="0" fontId="0" fillId="2" borderId="1" xfId="0" applyFill="1" applyBorder="1"/>
    <xf numFmtId="1" fontId="0" fillId="2" borderId="1" xfId="0" applyNumberFormat="1" applyFill="1" applyBorder="1"/>
    <xf numFmtId="165" fontId="0" fillId="2" borderId="1" xfId="0" applyNumberFormat="1" applyFill="1" applyBorder="1"/>
    <xf numFmtId="0" fontId="2" fillId="3" borderId="1" xfId="0" applyFont="1" applyFill="1" applyBorder="1"/>
    <xf numFmtId="2" fontId="2" fillId="3" borderId="1" xfId="0" applyNumberFormat="1" applyFont="1" applyFill="1" applyBorder="1"/>
    <xf numFmtId="0" fontId="4" fillId="3" borderId="1" xfId="0" applyFont="1" applyFill="1" applyBorder="1"/>
    <xf numFmtId="2" fontId="4" fillId="3" borderId="1" xfId="0" applyNumberFormat="1" applyFont="1" applyFill="1" applyBorder="1"/>
    <xf numFmtId="0" fontId="5" fillId="3" borderId="1" xfId="0" applyFont="1" applyFill="1" applyBorder="1"/>
    <xf numFmtId="2" fontId="5" fillId="3" borderId="1" xfId="0" applyNumberFormat="1" applyFont="1" applyFill="1" applyBorder="1"/>
    <xf numFmtId="0" fontId="1" fillId="3" borderId="1" xfId="0" applyFont="1" applyFill="1" applyBorder="1"/>
    <xf numFmtId="0" fontId="0" fillId="3" borderId="1" xfId="0" applyFill="1" applyBorder="1"/>
    <xf numFmtId="2" fontId="0" fillId="3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400" b="1" i="0" u="none" strike="noStrike" baseline="0">
                <a:solidFill>
                  <a:srgbClr val="000000"/>
                </a:solidFill>
                <a:latin typeface="Verdana" pitchFamily="2" charset="0"/>
                <a:ea typeface="Verdana" pitchFamily="2" charset="0"/>
                <a:cs typeface="Verdana" pitchFamily="2" charset="0"/>
              </a:rPr>
              <a:t>Mean survival of clover weevils on different swards (Sitona) over 14 days (±95% CI)</a:t>
            </a:r>
          </a:p>
        </c:rich>
      </c:tx>
      <c:layout>
        <c:manualLayout>
          <c:xMode val="edge"/>
          <c:yMode val="edge"/>
          <c:x val="0.12551724137931033"/>
          <c:y val="2.03619909502262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758620689655171E-2"/>
          <c:y val="0.17194570135746606"/>
          <c:w val="0.82482758620689656"/>
          <c:h val="0.7171945701357466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CI!$M$21:$M$21</c:f>
                <c:numCache>
                  <c:formatCode>General</c:formatCode>
                  <c:ptCount val="1"/>
                </c:numCache>
              </c:numRef>
            </c:plus>
            <c:minus>
              <c:numRef>
                <c:f>CI!$M$21:$M$21</c:f>
                <c:numCache>
                  <c:formatCode>General</c:formatCode>
                  <c:ptCount val="1"/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CI!$M$20:$M$20</c:f>
              <c:numCache>
                <c:formatCode>0.00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AA5D-E14D-ACF7-F50818272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7288288"/>
        <c:axId val="1"/>
      </c:barChart>
      <c:catAx>
        <c:axId val="60728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/>
                  <a:t>Sward type</a:t>
                </a:r>
              </a:p>
            </c:rich>
          </c:tx>
          <c:layout>
            <c:manualLayout>
              <c:xMode val="edge"/>
              <c:yMode val="edge"/>
              <c:x val="0.44827586206896552"/>
              <c:y val="0.9411764705882352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/>
                  <a:t>Number surviving</a:t>
                </a:r>
              </a:p>
            </c:rich>
          </c:tx>
          <c:layout>
            <c:manualLayout>
              <c:xMode val="edge"/>
              <c:yMode val="edge"/>
              <c:x val="1.2413793103448275E-2"/>
              <c:y val="0.4117647058823529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0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07288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1862068965517241"/>
          <c:y val="0.51357466063348411"/>
          <c:w val="0.99448275862068969"/>
          <c:h val="0.5475113122171945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/>
              <a:t>Mean weight of rats at 28 days on different feeding regimes</a:t>
            </a:r>
          </a:p>
        </c:rich>
      </c:tx>
      <c:layout>
        <c:manualLayout>
          <c:xMode val="edge"/>
          <c:yMode val="edge"/>
          <c:x val="0.11167532912140923"/>
          <c:y val="2.90556900726392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75138960980215"/>
          <c:y val="0.14527845036319612"/>
          <c:w val="0.86463710276244787"/>
          <c:h val="0.728813559322033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CI!$H$20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CI!$I$21:$L$21</c:f>
                <c:numCache>
                  <c:formatCode>General</c:formatCode>
                  <c:ptCount val="4"/>
                  <c:pt idx="0">
                    <c:v>2.83</c:v>
                  </c:pt>
                  <c:pt idx="1">
                    <c:v>2.65</c:v>
                  </c:pt>
                  <c:pt idx="2">
                    <c:v>3.28</c:v>
                  </c:pt>
                  <c:pt idx="3">
                    <c:v>3.55</c:v>
                  </c:pt>
                </c:numCache>
              </c:numRef>
            </c:plus>
            <c:minus>
              <c:numRef>
                <c:f>CI!$I$21:$L$21</c:f>
                <c:numCache>
                  <c:formatCode>General</c:formatCode>
                  <c:ptCount val="4"/>
                  <c:pt idx="0">
                    <c:v>2.83</c:v>
                  </c:pt>
                  <c:pt idx="1">
                    <c:v>2.65</c:v>
                  </c:pt>
                  <c:pt idx="2">
                    <c:v>3.28</c:v>
                  </c:pt>
                  <c:pt idx="3">
                    <c:v>3.55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CI!$I$19:$L$19</c:f>
              <c:strCache>
                <c:ptCount val="4"/>
                <c:pt idx="0">
                  <c:v>Feed 1</c:v>
                </c:pt>
                <c:pt idx="1">
                  <c:v>Feed 2</c:v>
                </c:pt>
                <c:pt idx="2">
                  <c:v>Feed 3</c:v>
                </c:pt>
                <c:pt idx="3">
                  <c:v>Feed 4</c:v>
                </c:pt>
              </c:strCache>
            </c:strRef>
          </c:cat>
          <c:val>
            <c:numRef>
              <c:f>CI!$I$20:$L$20</c:f>
              <c:numCache>
                <c:formatCode>0.00</c:formatCode>
                <c:ptCount val="4"/>
                <c:pt idx="0">
                  <c:v>31.33</c:v>
                </c:pt>
                <c:pt idx="1">
                  <c:v>30.14</c:v>
                </c:pt>
                <c:pt idx="2">
                  <c:v>31.48</c:v>
                </c:pt>
                <c:pt idx="3">
                  <c:v>47.37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16-5F4B-94B1-36046FD5D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1871968"/>
        <c:axId val="1"/>
      </c:barChart>
      <c:catAx>
        <c:axId val="61187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/>
                  <a:t>Feed type</a:t>
                </a:r>
              </a:p>
            </c:rich>
          </c:tx>
          <c:layout>
            <c:manualLayout>
              <c:xMode val="edge"/>
              <c:yMode val="edge"/>
              <c:x val="0.49915455479132304"/>
              <c:y val="0.929782082324455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/>
                  <a:t>weight (g)</a:t>
                </a:r>
              </a:p>
            </c:rich>
          </c:tx>
          <c:layout>
            <c:manualLayout>
              <c:xMode val="edge"/>
              <c:yMode val="edge"/>
              <c:x val="2.1996669882667828E-2"/>
              <c:y val="0.4334140435835351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61187196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8"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7500" cy="56134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9B816B2-30D3-2E46-9FD6-7D04C20DAC8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101600</xdr:colOff>
      <xdr:row>39</xdr:row>
      <xdr:rowOff>101600</xdr:rowOff>
    </xdr:from>
    <xdr:to>
      <xdr:col>5</xdr:col>
      <xdr:colOff>800100</xdr:colOff>
      <xdr:row>71</xdr:row>
      <xdr:rowOff>63500</xdr:rowOff>
    </xdr:to>
    <xdr:graphicFrame macro="">
      <xdr:nvGraphicFramePr>
        <xdr:cNvPr id="1059" name="Chart 3">
          <a:extLst>
            <a:ext uri="{FF2B5EF4-FFF2-40B4-BE49-F238E27FC236}">
              <a16:creationId xmlns:a16="http://schemas.microsoft.com/office/drawing/2014/main" id="{F2D008B0-2745-FC48-A273-246B8F1EB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8</xdr:row>
      <xdr:rowOff>76200</xdr:rowOff>
    </xdr:from>
    <xdr:to>
      <xdr:col>6</xdr:col>
      <xdr:colOff>177800</xdr:colOff>
      <xdr:row>15</xdr:row>
      <xdr:rowOff>127000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3A1F4F50-7B5A-BE47-92F3-0C8877D06D0A}"/>
            </a:ext>
          </a:extLst>
        </xdr:cNvPr>
        <xdr:cNvSpPr txBox="1">
          <a:spLocks noChangeArrowheads="1"/>
        </xdr:cNvSpPr>
      </xdr:nvSpPr>
      <xdr:spPr bwMode="auto">
        <a:xfrm>
          <a:off x="0" y="1397000"/>
          <a:ext cx="7937500" cy="1206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This worksheet has been provided by </a:t>
          </a:r>
          <a:r>
            <a:rPr lang="en-GB" sz="1200" b="1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Biozone International Ltd</a:t>
          </a:r>
          <a:r>
            <a:rPr lang="en-GB" sz="12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 as a worked example and may be used as the basis for setting up and completing a similar statistical analysis based on different data.</a:t>
          </a:r>
        </a:p>
        <a:p>
          <a:pPr algn="ctr" rtl="0">
            <a:defRPr sz="1000"/>
          </a:pPr>
          <a:endParaRPr lang="en-GB" sz="1200" b="0" i="0" u="none" strike="noStrike" baseline="0">
            <a:solidFill>
              <a:srgbClr val="000000"/>
            </a:solidFill>
            <a:latin typeface="Arial" pitchFamily="2" charset="0"/>
            <a:cs typeface="Arial" pitchFamily="2" charset="0"/>
          </a:endParaRPr>
        </a:p>
        <a:p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     •  Select </a:t>
          </a:r>
          <a:r>
            <a:rPr lang="en-GB" sz="1200" b="1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View &gt; Formula bar</a:t>
          </a:r>
          <a:r>
            <a:rPr lang="en-GB" sz="12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 from the menu to </a:t>
          </a:r>
          <a:r>
            <a:rPr lang="en-GB" sz="1200" b="1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view/hide</a:t>
          </a:r>
          <a:r>
            <a:rPr lang="en-GB" sz="12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 the </a:t>
          </a:r>
          <a:r>
            <a:rPr lang="en-GB" sz="1200" b="1" i="0" u="none" strike="noStrike" baseline="0">
              <a:solidFill>
                <a:srgbClr val="DD0806"/>
              </a:solidFill>
              <a:latin typeface="Arial" pitchFamily="2" charset="0"/>
              <a:cs typeface="Arial" pitchFamily="2" charset="0"/>
            </a:rPr>
            <a:t>formulae</a:t>
          </a:r>
          <a:r>
            <a:rPr lang="en-GB" sz="12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 for each cell.</a:t>
          </a:r>
        </a:p>
        <a:p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     •  Select </a:t>
          </a:r>
          <a:r>
            <a:rPr lang="en-GB" sz="1200" b="1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View &gt; Comments</a:t>
          </a:r>
          <a:r>
            <a:rPr lang="en-GB" sz="12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 from the menu to </a:t>
          </a:r>
          <a:r>
            <a:rPr lang="en-GB" sz="1200" b="1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view/hide</a:t>
          </a:r>
          <a:r>
            <a:rPr lang="en-GB" sz="12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 the </a:t>
          </a:r>
          <a:r>
            <a:rPr lang="en-GB" sz="1200" b="1" i="0" u="none" strike="noStrike" baseline="0">
              <a:solidFill>
                <a:srgbClr val="99CC00"/>
              </a:solidFill>
              <a:latin typeface="Arial" pitchFamily="2" charset="0"/>
              <a:cs typeface="Arial" pitchFamily="2" charset="0"/>
            </a:rPr>
            <a:t>comments</a:t>
          </a:r>
          <a:r>
            <a:rPr lang="en-GB" sz="12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 for each cell.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8</xdr:row>
      <xdr:rowOff>25400</xdr:rowOff>
    </xdr:to>
    <xdr:pic>
      <xdr:nvPicPr>
        <xdr:cNvPr id="1061" name="Picture 1">
          <a:extLst>
            <a:ext uri="{FF2B5EF4-FFF2-40B4-BE49-F238E27FC236}">
              <a16:creationId xmlns:a16="http://schemas.microsoft.com/office/drawing/2014/main" id="{EF9BA476-7CF8-6947-9CCB-D4EAA6482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724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:M70"/>
  <sheetViews>
    <sheetView tabSelected="1" workbookViewId="0">
      <selection activeCell="I27" sqref="I27"/>
    </sheetView>
  </sheetViews>
  <sheetFormatPr baseColWidth="10" defaultRowHeight="13" x14ac:dyDescent="0.15"/>
  <cols>
    <col min="1" max="1" width="24" customWidth="1"/>
    <col min="2" max="2" width="10.33203125" style="1" customWidth="1"/>
    <col min="3" max="3" width="15.83203125" style="1" customWidth="1"/>
    <col min="4" max="4" width="14.33203125" style="1" customWidth="1"/>
    <col min="5" max="5" width="10.6640625" style="1" customWidth="1"/>
    <col min="6" max="6" width="11.83203125" style="1" customWidth="1"/>
    <col min="7" max="7" width="4.1640625" style="1" customWidth="1"/>
    <col min="9" max="9" width="10.1640625" customWidth="1"/>
    <col min="10" max="10" width="9.83203125" customWidth="1"/>
    <col min="12" max="12" width="9.33203125" customWidth="1"/>
    <col min="13" max="13" width="6.6640625" customWidth="1"/>
  </cols>
  <sheetData>
    <row r="18" spans="1:13" x14ac:dyDescent="0.15">
      <c r="A18" s="6" t="s">
        <v>17</v>
      </c>
      <c r="B18" s="7"/>
      <c r="C18" s="7"/>
      <c r="D18" s="7"/>
      <c r="E18" s="7"/>
      <c r="F18" s="7"/>
      <c r="H18" s="17" t="s">
        <v>18</v>
      </c>
      <c r="I18" s="18"/>
      <c r="J18" s="18"/>
      <c r="K18" s="18"/>
      <c r="L18" s="18"/>
    </row>
    <row r="19" spans="1:13" x14ac:dyDescent="0.15">
      <c r="A19" s="8"/>
      <c r="B19" s="7" t="s">
        <v>0</v>
      </c>
      <c r="C19" s="7" t="s">
        <v>12</v>
      </c>
      <c r="D19" s="7" t="s">
        <v>13</v>
      </c>
      <c r="E19" s="7" t="s">
        <v>14</v>
      </c>
      <c r="F19" s="7" t="s">
        <v>15</v>
      </c>
      <c r="H19" s="16"/>
      <c r="I19" s="19" t="s">
        <v>12</v>
      </c>
      <c r="J19" s="19" t="s">
        <v>13</v>
      </c>
      <c r="K19" s="19" t="s">
        <v>14</v>
      </c>
      <c r="L19" s="19" t="s">
        <v>15</v>
      </c>
      <c r="M19" s="1"/>
    </row>
    <row r="20" spans="1:13" x14ac:dyDescent="0.15">
      <c r="A20" s="8" t="s">
        <v>10</v>
      </c>
      <c r="B20" s="9">
        <v>1</v>
      </c>
      <c r="C20" s="10">
        <v>28</v>
      </c>
      <c r="D20" s="10">
        <v>28.5</v>
      </c>
      <c r="E20" s="10">
        <v>25.6</v>
      </c>
      <c r="F20" s="10">
        <v>48.6</v>
      </c>
      <c r="G20" s="2"/>
      <c r="H20" s="16" t="s">
        <v>8</v>
      </c>
      <c r="I20" s="16">
        <v>31.33</v>
      </c>
      <c r="J20" s="16">
        <v>30.14</v>
      </c>
      <c r="K20" s="16">
        <v>31.48</v>
      </c>
      <c r="L20" s="16">
        <v>47.37</v>
      </c>
      <c r="M20" s="1"/>
    </row>
    <row r="21" spans="1:13" x14ac:dyDescent="0.15">
      <c r="A21" s="8" t="s">
        <v>11</v>
      </c>
      <c r="B21" s="9">
        <v>2</v>
      </c>
      <c r="C21" s="10">
        <v>36</v>
      </c>
      <c r="D21" s="10">
        <v>31.2</v>
      </c>
      <c r="E21" s="10">
        <v>28.6</v>
      </c>
      <c r="F21" s="10">
        <v>51.2</v>
      </c>
      <c r="G21" s="2"/>
      <c r="H21" s="16" t="s">
        <v>9</v>
      </c>
      <c r="I21" s="16">
        <v>2.83</v>
      </c>
      <c r="J21" s="16">
        <v>2.65</v>
      </c>
      <c r="K21" s="16">
        <v>3.28</v>
      </c>
      <c r="L21" s="16">
        <v>3.55</v>
      </c>
      <c r="M21" s="1"/>
    </row>
    <row r="22" spans="1:13" x14ac:dyDescent="0.15">
      <c r="A22" s="8"/>
      <c r="B22" s="9">
        <v>3</v>
      </c>
      <c r="C22" s="10">
        <v>36.200000000000003</v>
      </c>
      <c r="D22" s="10">
        <v>30.9</v>
      </c>
      <c r="E22" s="10">
        <v>27.1</v>
      </c>
      <c r="F22" s="10">
        <v>55.3</v>
      </c>
      <c r="G22" s="2"/>
    </row>
    <row r="23" spans="1:13" x14ac:dyDescent="0.15">
      <c r="A23" s="8"/>
      <c r="B23" s="9">
        <v>4</v>
      </c>
      <c r="C23" s="10">
        <v>28.5</v>
      </c>
      <c r="D23" s="10">
        <v>35</v>
      </c>
      <c r="E23" s="10">
        <v>33</v>
      </c>
      <c r="F23" s="10">
        <v>42.7</v>
      </c>
      <c r="G23" s="2"/>
    </row>
    <row r="24" spans="1:13" x14ac:dyDescent="0.15">
      <c r="A24" s="8"/>
      <c r="B24" s="9">
        <v>5</v>
      </c>
      <c r="C24" s="10">
        <v>27.9</v>
      </c>
      <c r="D24" s="10">
        <v>27.2</v>
      </c>
      <c r="E24" s="10">
        <v>40</v>
      </c>
      <c r="F24" s="10">
        <v>40.5</v>
      </c>
      <c r="G24" s="2"/>
    </row>
    <row r="25" spans="1:13" x14ac:dyDescent="0.15">
      <c r="A25" s="8"/>
      <c r="B25" s="9">
        <v>6</v>
      </c>
      <c r="C25" s="10">
        <v>32.6</v>
      </c>
      <c r="D25" s="10">
        <v>26.9</v>
      </c>
      <c r="E25" s="10">
        <v>25.9</v>
      </c>
      <c r="F25" s="10">
        <v>49.8</v>
      </c>
      <c r="G25" s="2"/>
    </row>
    <row r="26" spans="1:13" x14ac:dyDescent="0.15">
      <c r="A26" s="8"/>
      <c r="B26" s="9">
        <v>7</v>
      </c>
      <c r="C26" s="10">
        <v>35</v>
      </c>
      <c r="D26" s="10">
        <v>34</v>
      </c>
      <c r="E26" s="10">
        <v>32.9</v>
      </c>
      <c r="F26" s="10">
        <v>47.9</v>
      </c>
    </row>
    <row r="27" spans="1:13" ht="14" customHeight="1" x14ac:dyDescent="0.15">
      <c r="A27" s="8"/>
      <c r="B27" s="9">
        <v>8</v>
      </c>
      <c r="C27" s="10">
        <v>27.2</v>
      </c>
      <c r="D27" s="10">
        <v>29</v>
      </c>
      <c r="E27" s="10">
        <v>33.1</v>
      </c>
      <c r="F27" s="10">
        <v>50.8</v>
      </c>
    </row>
    <row r="28" spans="1:13" x14ac:dyDescent="0.15">
      <c r="A28" s="8"/>
      <c r="B28" s="9">
        <v>9</v>
      </c>
      <c r="C28" s="10">
        <v>26.9</v>
      </c>
      <c r="D28" s="10">
        <v>34.799999999999997</v>
      </c>
      <c r="E28" s="10">
        <v>33.6</v>
      </c>
      <c r="F28" s="10">
        <v>39.9</v>
      </c>
    </row>
    <row r="29" spans="1:13" x14ac:dyDescent="0.15">
      <c r="A29" s="8"/>
      <c r="B29" s="9">
        <v>10</v>
      </c>
      <c r="C29" s="10">
        <v>35</v>
      </c>
      <c r="D29" s="10">
        <v>23.9</v>
      </c>
      <c r="E29" s="10">
        <v>35</v>
      </c>
      <c r="F29" s="10">
        <v>47</v>
      </c>
    </row>
    <row r="30" spans="1:13" x14ac:dyDescent="0.15">
      <c r="B30" s="2"/>
      <c r="G30" s="5"/>
    </row>
    <row r="31" spans="1:13" s="3" customFormat="1" x14ac:dyDescent="0.15">
      <c r="A31" s="17" t="s">
        <v>19</v>
      </c>
      <c r="B31" s="2"/>
      <c r="C31" s="1"/>
      <c r="D31" s="1"/>
      <c r="E31" s="1"/>
      <c r="F31" s="1"/>
      <c r="G31" s="5"/>
    </row>
    <row r="32" spans="1:13" s="3" customFormat="1" x14ac:dyDescent="0.15">
      <c r="A32" s="11" t="s">
        <v>2</v>
      </c>
      <c r="B32" s="12"/>
      <c r="C32" s="12">
        <f>AVERAGE(C20:C29)</f>
        <v>31.329999999999995</v>
      </c>
      <c r="D32" s="12">
        <f>AVERAGE(D20:D29)</f>
        <v>30.139999999999997</v>
      </c>
      <c r="E32" s="12">
        <f>AVERAGE(E20:E29)</f>
        <v>31.48</v>
      </c>
      <c r="F32" s="12">
        <f>AVERAGE(F20:F29)</f>
        <v>47.37</v>
      </c>
      <c r="G32" s="5"/>
    </row>
    <row r="33" spans="1:8" s="3" customFormat="1" x14ac:dyDescent="0.15">
      <c r="A33" s="11" t="s">
        <v>1</v>
      </c>
      <c r="B33" s="12"/>
      <c r="C33" s="12">
        <f>MEDIAN(C20:C29)</f>
        <v>30.55</v>
      </c>
      <c r="D33" s="12">
        <f>MEDIAN(D20:D29)</f>
        <v>29.95</v>
      </c>
      <c r="E33" s="12">
        <f>MEDIAN(E20:E29)</f>
        <v>32.950000000000003</v>
      </c>
      <c r="F33" s="12">
        <f>MEDIAN(F20:F29)</f>
        <v>48.25</v>
      </c>
      <c r="G33" s="5"/>
    </row>
    <row r="34" spans="1:8" s="3" customFormat="1" x14ac:dyDescent="0.15">
      <c r="A34" s="11" t="s">
        <v>3</v>
      </c>
      <c r="B34" s="12"/>
      <c r="C34" s="12">
        <f>MAX(C20:C29)-MIN(C20:C29)</f>
        <v>9.3000000000000043</v>
      </c>
      <c r="D34" s="12">
        <f>MAX(D20:D29)-MIN(D20:D29)</f>
        <v>11.100000000000001</v>
      </c>
      <c r="E34" s="12">
        <f>MAX(E20:E29)-MIN(E20:E29)</f>
        <v>14.399999999999999</v>
      </c>
      <c r="F34" s="12">
        <f>MAX(F20:F29)-MIN(F20:F29)</f>
        <v>15.399999999999999</v>
      </c>
      <c r="G34" s="5"/>
    </row>
    <row r="35" spans="1:8" s="3" customFormat="1" x14ac:dyDescent="0.15">
      <c r="A35" s="11" t="s">
        <v>4</v>
      </c>
      <c r="B35" s="12"/>
      <c r="C35" s="12">
        <f>VAR(C20:C29)</f>
        <v>15.735666666667182</v>
      </c>
      <c r="D35" s="12">
        <f>VAR(D20:D29)</f>
        <v>13.77822222222211</v>
      </c>
      <c r="E35" s="12">
        <f>VAR(E20:E29)</f>
        <v>21.068444444444442</v>
      </c>
      <c r="F35" s="12">
        <f>VAR(F20:F29)</f>
        <v>24.662333333333329</v>
      </c>
      <c r="G35" s="5"/>
    </row>
    <row r="36" spans="1:8" s="3" customFormat="1" x14ac:dyDescent="0.15">
      <c r="A36" s="11" t="s">
        <v>5</v>
      </c>
      <c r="B36" s="12"/>
      <c r="C36" s="12">
        <f>STDEV(C20:C29)</f>
        <v>3.966820725299693</v>
      </c>
      <c r="D36" s="12">
        <f>STDEV(D20:D29)</f>
        <v>3.7119027765045396</v>
      </c>
      <c r="E36" s="12">
        <f>STDEV(E20:E29)</f>
        <v>4.5900375210279538</v>
      </c>
      <c r="F36" s="12">
        <f>STDEV(F20:F29)</f>
        <v>4.9661185379865156</v>
      </c>
      <c r="G36"/>
    </row>
    <row r="37" spans="1:8" s="4" customFormat="1" x14ac:dyDescent="0.15">
      <c r="A37" s="11" t="s">
        <v>6</v>
      </c>
      <c r="B37" s="12"/>
      <c r="C37" s="12">
        <f>STDEV(C20:C29) / SQRT(COUNT(C20:C29))</f>
        <v>1.2544188561508145</v>
      </c>
      <c r="D37" s="12">
        <f>STDEV(D20:D29) / SQRT(COUNT(D20:D29))</f>
        <v>1.1738067226857285</v>
      </c>
      <c r="E37" s="12">
        <f>STDEV(E20:E29) / SQRT(COUNT(E20:E29))</f>
        <v>1.4514973112081344</v>
      </c>
      <c r="F37" s="12">
        <f>STDEV(F20:F29) / SQRT(COUNT(F20:F29))</f>
        <v>1.5704245710422811</v>
      </c>
      <c r="G37"/>
    </row>
    <row r="38" spans="1:8" s="4" customFormat="1" x14ac:dyDescent="0.15">
      <c r="A38" s="13" t="s">
        <v>16</v>
      </c>
      <c r="B38" s="14"/>
      <c r="C38" s="14">
        <f>C37*2.26</f>
        <v>2.8349866149008407</v>
      </c>
      <c r="D38" s="14">
        <f>D37*2.26</f>
        <v>2.652803193269746</v>
      </c>
      <c r="E38" s="14">
        <f>E37*2.26</f>
        <v>3.2803839233303833</v>
      </c>
      <c r="F38" s="14">
        <f>F37*2.26</f>
        <v>3.549159530555555</v>
      </c>
      <c r="G38"/>
    </row>
    <row r="39" spans="1:8" s="4" customFormat="1" x14ac:dyDescent="0.15">
      <c r="A39" s="15" t="s">
        <v>7</v>
      </c>
      <c r="B39" s="16"/>
      <c r="C39" s="16">
        <f>CONFIDENCE(0.05, STDEV(C20:C29), COUNT(C20:C29))</f>
        <v>2.4586157795835266</v>
      </c>
      <c r="D39" s="16">
        <f>CONFIDENCE(0.05, STDEV(D20:D29), COUNT(D20:D29))</f>
        <v>2.3006189012750222</v>
      </c>
      <c r="E39" s="16">
        <f>CONFIDENCE(0.05, STDEV(E20:E29), COUNT(E20:E29))</f>
        <v>2.8448824536246695</v>
      </c>
      <c r="F39" s="16">
        <f>CONFIDENCE(0.05, STDEV(F20:F29), COUNT(F20:F29))</f>
        <v>3.0779755996796339</v>
      </c>
      <c r="G39"/>
    </row>
    <row r="40" spans="1:8" s="4" customFormat="1" x14ac:dyDescent="0.15">
      <c r="B40" s="5"/>
      <c r="C40" s="5"/>
      <c r="D40" s="5"/>
      <c r="E40" s="5"/>
      <c r="F40" s="5"/>
      <c r="G40"/>
    </row>
    <row r="41" spans="1:8" s="4" customFormat="1" x14ac:dyDescent="0.15">
      <c r="B41" s="5"/>
      <c r="C41" s="5"/>
      <c r="D41" s="5"/>
      <c r="E41" s="5"/>
      <c r="F41" s="5"/>
      <c r="G41"/>
    </row>
    <row r="42" spans="1:8" s="4" customFormat="1" x14ac:dyDescent="0.15">
      <c r="B42" s="5"/>
      <c r="C42" s="5"/>
      <c r="D42" s="5"/>
      <c r="E42" s="5"/>
      <c r="F42" s="5"/>
      <c r="G42"/>
    </row>
    <row r="43" spans="1:8" s="4" customFormat="1" x14ac:dyDescent="0.15">
      <c r="B43" s="5"/>
      <c r="C43" s="5"/>
      <c r="D43" s="5"/>
      <c r="E43" s="5"/>
      <c r="F43" s="5"/>
      <c r="G43"/>
    </row>
    <row r="44" spans="1:8" s="4" customFormat="1" x14ac:dyDescent="0.15">
      <c r="G44"/>
    </row>
    <row r="45" spans="1:8" s="4" customFormat="1" x14ac:dyDescent="0.15">
      <c r="G45"/>
    </row>
    <row r="46" spans="1:8" s="4" customFormat="1" x14ac:dyDescent="0.15">
      <c r="G46"/>
      <c r="H46"/>
    </row>
    <row r="47" spans="1:8" s="4" customFormat="1" x14ac:dyDescent="0.15">
      <c r="A47"/>
      <c r="B47"/>
      <c r="C47"/>
      <c r="D47"/>
      <c r="E47"/>
      <c r="F47"/>
      <c r="G47"/>
      <c r="H47"/>
    </row>
    <row r="48" spans="1:8" s="4" customFormat="1" x14ac:dyDescent="0.15">
      <c r="A48"/>
      <c r="B48"/>
      <c r="C48"/>
      <c r="D48"/>
      <c r="E48"/>
      <c r="F48"/>
      <c r="G48"/>
      <c r="H48"/>
    </row>
    <row r="49" spans="1:8" s="4" customFormat="1" x14ac:dyDescent="0.15">
      <c r="A49"/>
      <c r="B49"/>
      <c r="C49"/>
      <c r="D49"/>
      <c r="E49"/>
      <c r="F49"/>
      <c r="G49"/>
      <c r="H49"/>
    </row>
    <row r="50" spans="1:8" x14ac:dyDescent="0.15">
      <c r="B50"/>
      <c r="C50"/>
      <c r="D50"/>
      <c r="E50"/>
      <c r="F50"/>
      <c r="G50"/>
    </row>
    <row r="51" spans="1:8" x14ac:dyDescent="0.15">
      <c r="B51"/>
      <c r="C51"/>
      <c r="D51"/>
      <c r="E51"/>
      <c r="F51"/>
      <c r="G51"/>
    </row>
    <row r="52" spans="1:8" x14ac:dyDescent="0.15">
      <c r="B52"/>
      <c r="C52"/>
      <c r="D52"/>
      <c r="E52"/>
      <c r="F52"/>
      <c r="G52"/>
    </row>
    <row r="53" spans="1:8" x14ac:dyDescent="0.15">
      <c r="B53"/>
      <c r="C53"/>
      <c r="D53"/>
      <c r="E53"/>
      <c r="F53"/>
      <c r="G53"/>
    </row>
    <row r="54" spans="1:8" x14ac:dyDescent="0.15">
      <c r="B54"/>
      <c r="C54"/>
      <c r="D54"/>
      <c r="E54"/>
      <c r="F54"/>
      <c r="G54"/>
    </row>
    <row r="55" spans="1:8" x14ac:dyDescent="0.15">
      <c r="B55"/>
      <c r="C55"/>
      <c r="D55"/>
      <c r="E55"/>
      <c r="F55"/>
      <c r="G55"/>
    </row>
    <row r="56" spans="1:8" x14ac:dyDescent="0.15">
      <c r="B56"/>
      <c r="C56"/>
      <c r="D56"/>
      <c r="E56"/>
      <c r="F56"/>
      <c r="G56"/>
    </row>
    <row r="57" spans="1:8" x14ac:dyDescent="0.15">
      <c r="B57"/>
      <c r="C57"/>
      <c r="D57"/>
      <c r="E57"/>
      <c r="F57"/>
      <c r="G57"/>
    </row>
    <row r="58" spans="1:8" x14ac:dyDescent="0.15">
      <c r="B58"/>
      <c r="C58"/>
      <c r="D58"/>
      <c r="E58"/>
      <c r="F58"/>
      <c r="G58"/>
    </row>
    <row r="59" spans="1:8" x14ac:dyDescent="0.15">
      <c r="B59"/>
      <c r="C59"/>
      <c r="D59"/>
      <c r="E59"/>
      <c r="F59"/>
      <c r="G59"/>
    </row>
    <row r="60" spans="1:8" x14ac:dyDescent="0.15">
      <c r="B60"/>
      <c r="C60"/>
      <c r="D60"/>
      <c r="E60"/>
      <c r="F60"/>
    </row>
    <row r="61" spans="1:8" x14ac:dyDescent="0.15">
      <c r="B61"/>
      <c r="C61"/>
      <c r="D61"/>
      <c r="E61"/>
      <c r="F61"/>
    </row>
    <row r="62" spans="1:8" x14ac:dyDescent="0.15">
      <c r="B62"/>
      <c r="C62"/>
      <c r="D62"/>
      <c r="E62"/>
      <c r="F62"/>
    </row>
    <row r="63" spans="1:8" x14ac:dyDescent="0.15">
      <c r="B63"/>
      <c r="C63"/>
      <c r="D63"/>
      <c r="E63"/>
      <c r="F63"/>
    </row>
    <row r="64" spans="1:8" x14ac:dyDescent="0.15">
      <c r="B64"/>
      <c r="C64"/>
      <c r="D64"/>
      <c r="E64"/>
      <c r="F64"/>
    </row>
    <row r="65" spans="2:6" x14ac:dyDescent="0.15">
      <c r="B65"/>
      <c r="C65"/>
      <c r="D65"/>
      <c r="E65"/>
      <c r="F65"/>
    </row>
    <row r="66" spans="2:6" x14ac:dyDescent="0.15">
      <c r="B66"/>
      <c r="C66"/>
      <c r="D66"/>
      <c r="E66"/>
      <c r="F66"/>
    </row>
    <row r="67" spans="2:6" x14ac:dyDescent="0.15">
      <c r="B67"/>
      <c r="C67"/>
      <c r="D67"/>
      <c r="E67"/>
      <c r="F67"/>
    </row>
    <row r="68" spans="2:6" x14ac:dyDescent="0.15">
      <c r="B68"/>
      <c r="C68"/>
      <c r="D68"/>
      <c r="E68"/>
      <c r="F68"/>
    </row>
    <row r="69" spans="2:6" x14ac:dyDescent="0.15">
      <c r="B69"/>
      <c r="C69"/>
      <c r="D69"/>
      <c r="E69"/>
      <c r="F69"/>
    </row>
    <row r="70" spans="2:6" x14ac:dyDescent="0.15">
      <c r="B70"/>
      <c r="C70"/>
      <c r="D70"/>
      <c r="E70"/>
      <c r="F70"/>
    </row>
  </sheetData>
  <phoneticPr fontId="3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CI</vt:lpstr>
      <vt:lpstr>Sheet3</vt:lpstr>
      <vt:lpstr>Chart ANOVA 1</vt:lpstr>
    </vt:vector>
  </TitlesOfParts>
  <Company>BIOZONE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 SHEPHERD</dc:creator>
  <cp:lastModifiedBy>Microsoft Office User</cp:lastModifiedBy>
  <dcterms:created xsi:type="dcterms:W3CDTF">2003-12-21T19:47:55Z</dcterms:created>
  <dcterms:modified xsi:type="dcterms:W3CDTF">2021-08-25T04:27:25Z</dcterms:modified>
</cp:coreProperties>
</file>