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pryor/Desktop/AP spreadsheets/"/>
    </mc:Choice>
  </mc:AlternateContent>
  <xr:revisionPtr revIDLastSave="0" documentId="8_{024CB02B-C300-604B-9E86-E961B64579CE}" xr6:coauthVersionLast="47" xr6:coauthVersionMax="47" xr10:uidLastSave="{00000000-0000-0000-0000-000000000000}"/>
  <bookViews>
    <workbookView xWindow="24820" yWindow="2000" windowWidth="23940" windowHeight="22180" xr2:uid="{9A220347-DB34-D24F-8EA1-63D92D3FB96C}"/>
  </bookViews>
  <sheets>
    <sheet name="Virginia population" sheetId="1" r:id="rId1"/>
    <sheet name="Logistic cur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F52" i="2"/>
  <c r="F26" i="2"/>
  <c r="F6" i="2"/>
  <c r="E4" i="2"/>
  <c r="E3" i="2"/>
  <c r="E2" i="2"/>
  <c r="F2" i="2" s="1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3" i="2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F21" i="1"/>
  <c r="C3" i="2" l="1"/>
  <c r="G21" i="1"/>
  <c r="C22" i="1" s="1"/>
  <c r="F22" i="1" s="1"/>
  <c r="G22" i="1" s="1"/>
  <c r="C23" i="1" s="1"/>
  <c r="F3" i="2" l="1"/>
  <c r="C4" i="2" s="1"/>
  <c r="F4" i="2" s="1"/>
  <c r="C5" i="2" s="1"/>
  <c r="E5" i="2" s="1"/>
  <c r="F23" i="1"/>
  <c r="G23" i="1" s="1"/>
  <c r="C24" i="1" s="1"/>
  <c r="F24" i="1" s="1"/>
  <c r="G24" i="1" s="1"/>
  <c r="C25" i="1" s="1"/>
  <c r="F25" i="1" s="1"/>
  <c r="G25" i="1" s="1"/>
  <c r="C26" i="1" s="1"/>
  <c r="F5" i="2" l="1"/>
  <c r="C6" i="2" s="1"/>
  <c r="E6" i="2" s="1"/>
  <c r="F26" i="1"/>
  <c r="G26" i="1" s="1"/>
  <c r="C27" i="1" s="1"/>
  <c r="C7" i="2" l="1"/>
  <c r="F27" i="1"/>
  <c r="G27" i="1" s="1"/>
  <c r="C28" i="1" s="1"/>
  <c r="E7" i="2" l="1"/>
  <c r="F7" i="2" s="1"/>
  <c r="C8" i="2" s="1"/>
  <c r="F28" i="1"/>
  <c r="G28" i="1" s="1"/>
  <c r="C29" i="1" s="1"/>
  <c r="E8" i="2" l="1"/>
  <c r="F8" i="2" s="1"/>
  <c r="C9" i="2" s="1"/>
  <c r="F29" i="1"/>
  <c r="G29" i="1" s="1"/>
  <c r="C30" i="1" s="1"/>
  <c r="E9" i="2" l="1"/>
  <c r="F9" i="2" s="1"/>
  <c r="C10" i="2" s="1"/>
  <c r="F30" i="1"/>
  <c r="G30" i="1" s="1"/>
  <c r="C31" i="1" s="1"/>
  <c r="E10" i="2" l="1"/>
  <c r="F10" i="2"/>
  <c r="C11" i="2"/>
  <c r="F31" i="1"/>
  <c r="G31" i="1" s="1"/>
  <c r="C32" i="1" s="1"/>
  <c r="E11" i="2" l="1"/>
  <c r="F11" i="2"/>
  <c r="C12" i="2"/>
  <c r="F32" i="1"/>
  <c r="G32" i="1" s="1"/>
  <c r="C33" i="1" s="1"/>
  <c r="E12" i="2" l="1"/>
  <c r="F12" i="2"/>
  <c r="C13" i="2"/>
  <c r="F33" i="1"/>
  <c r="G33" i="1" s="1"/>
  <c r="C34" i="1" s="1"/>
  <c r="E13" i="2" l="1"/>
  <c r="F13" i="2" s="1"/>
  <c r="C14" i="2" s="1"/>
  <c r="F34" i="1"/>
  <c r="G34" i="1" s="1"/>
  <c r="C35" i="1" s="1"/>
  <c r="E14" i="2" l="1"/>
  <c r="F14" i="2"/>
  <c r="C15" i="2"/>
  <c r="F35" i="1"/>
  <c r="G35" i="1" s="1"/>
  <c r="C36" i="1" s="1"/>
  <c r="E15" i="2" l="1"/>
  <c r="F15" i="2"/>
  <c r="C16" i="2" s="1"/>
  <c r="F36" i="1"/>
  <c r="G36" i="1" s="1"/>
  <c r="E16" i="2" l="1"/>
  <c r="F16" i="2"/>
  <c r="C17" i="2"/>
  <c r="E17" i="2" l="1"/>
  <c r="F17" i="2"/>
  <c r="C18" i="2"/>
  <c r="E18" i="2" l="1"/>
  <c r="F18" i="2" s="1"/>
  <c r="C19" i="2" s="1"/>
  <c r="E19" i="2" l="1"/>
  <c r="F19" i="2"/>
  <c r="C20" i="2"/>
  <c r="E20" i="2" l="1"/>
  <c r="F20" i="2" s="1"/>
  <c r="C21" i="2" s="1"/>
  <c r="E21" i="2" l="1"/>
  <c r="F21" i="2"/>
  <c r="C22" i="2" s="1"/>
  <c r="E22" i="2" l="1"/>
  <c r="F22" i="2"/>
  <c r="C23" i="2" s="1"/>
  <c r="E23" i="2" l="1"/>
  <c r="F23" i="2"/>
  <c r="C24" i="2"/>
  <c r="E24" i="2" l="1"/>
  <c r="F24" i="2"/>
  <c r="C25" i="2"/>
  <c r="E25" i="2" l="1"/>
  <c r="F25" i="2"/>
  <c r="C26" i="2"/>
  <c r="E26" i="2" s="1"/>
  <c r="C27" i="2" l="1"/>
  <c r="E27" i="2" l="1"/>
  <c r="F27" i="2"/>
  <c r="C28" i="2" s="1"/>
  <c r="E28" i="2" l="1"/>
  <c r="F28" i="2"/>
  <c r="C29" i="2"/>
  <c r="E29" i="2" l="1"/>
  <c r="F29" i="2"/>
  <c r="C30" i="2" s="1"/>
  <c r="E30" i="2" l="1"/>
  <c r="F30" i="2"/>
  <c r="C31" i="2"/>
  <c r="E31" i="2" l="1"/>
  <c r="F31" i="2"/>
  <c r="C32" i="2"/>
  <c r="E32" i="2" l="1"/>
  <c r="F32" i="2"/>
  <c r="C33" i="2"/>
  <c r="E33" i="2" l="1"/>
  <c r="F33" i="2"/>
  <c r="C34" i="2" s="1"/>
  <c r="E34" i="2" l="1"/>
  <c r="F34" i="2"/>
  <c r="C35" i="2" s="1"/>
  <c r="E35" i="2" l="1"/>
  <c r="F35" i="2"/>
  <c r="C36" i="2"/>
  <c r="E36" i="2" l="1"/>
  <c r="F36" i="2"/>
  <c r="C37" i="2" s="1"/>
  <c r="E37" i="2" l="1"/>
  <c r="F37" i="2"/>
  <c r="C38" i="2"/>
  <c r="E38" i="2" l="1"/>
  <c r="F38" i="2"/>
  <c r="C39" i="2"/>
  <c r="E39" i="2" l="1"/>
  <c r="F39" i="2"/>
  <c r="C40" i="2"/>
  <c r="E40" i="2" l="1"/>
  <c r="F40" i="2"/>
  <c r="C41" i="2"/>
  <c r="E41" i="2" l="1"/>
  <c r="F41" i="2"/>
  <c r="C42" i="2" s="1"/>
  <c r="E42" i="2" l="1"/>
  <c r="F42" i="2"/>
  <c r="C43" i="2"/>
  <c r="E43" i="2" l="1"/>
  <c r="F43" i="2"/>
  <c r="C44" i="2"/>
  <c r="E44" i="2" l="1"/>
  <c r="F44" i="2"/>
  <c r="C45" i="2" s="1"/>
  <c r="E45" i="2" l="1"/>
  <c r="F45" i="2"/>
  <c r="C46" i="2"/>
  <c r="E46" i="2" l="1"/>
  <c r="F46" i="2"/>
  <c r="C47" i="2"/>
  <c r="E47" i="2" l="1"/>
  <c r="F47" i="2" s="1"/>
  <c r="C48" i="2" s="1"/>
  <c r="E48" i="2" l="1"/>
  <c r="F48" i="2" s="1"/>
  <c r="C49" i="2" s="1"/>
  <c r="E49" i="2" l="1"/>
  <c r="F49" i="2"/>
  <c r="C50" i="2"/>
  <c r="E50" i="2" l="1"/>
  <c r="F50" i="2"/>
  <c r="C51" i="2" s="1"/>
  <c r="E51" i="2" l="1"/>
  <c r="F51" i="2"/>
  <c r="C52" i="2" s="1"/>
  <c r="E52" i="2" s="1"/>
  <c r="C53" i="2" l="1"/>
  <c r="E53" i="2" l="1"/>
  <c r="F53" i="2"/>
  <c r="C54" i="2" s="1"/>
  <c r="E54" i="2" l="1"/>
  <c r="F54" i="2"/>
  <c r="C55" i="2"/>
  <c r="E55" i="2" l="1"/>
  <c r="F55" i="2"/>
  <c r="C56" i="2"/>
  <c r="E56" i="2" l="1"/>
  <c r="F56" i="2"/>
  <c r="C57" i="2"/>
  <c r="E57" i="2" l="1"/>
  <c r="F57" i="2"/>
  <c r="C58" i="2"/>
  <c r="E58" i="2" l="1"/>
  <c r="F58" i="2"/>
  <c r="C59" i="2"/>
  <c r="E59" i="2" l="1"/>
  <c r="F59" i="2"/>
  <c r="C60" i="2"/>
  <c r="E60" i="2" l="1"/>
  <c r="F60" i="2"/>
  <c r="C61" i="2"/>
  <c r="E61" i="2" l="1"/>
  <c r="F61" i="2"/>
  <c r="C62" i="2"/>
  <c r="E62" i="2" s="1"/>
  <c r="C63" i="2" l="1"/>
  <c r="E63" i="2" l="1"/>
  <c r="F63" i="2"/>
  <c r="C64" i="2"/>
  <c r="E64" i="2" l="1"/>
  <c r="F64" i="2" s="1"/>
  <c r="C65" i="2" s="1"/>
  <c r="E65" i="2" l="1"/>
  <c r="F65" i="2"/>
  <c r="C66" i="2" s="1"/>
  <c r="E66" i="2" l="1"/>
  <c r="F66" i="2"/>
  <c r="C67" i="2"/>
  <c r="E67" i="2" l="1"/>
  <c r="F67" i="2"/>
  <c r="C68" i="2" s="1"/>
  <c r="E68" i="2" l="1"/>
  <c r="F68" i="2"/>
  <c r="C69" i="2"/>
  <c r="E69" i="2" l="1"/>
  <c r="F69" i="2"/>
  <c r="C70" i="2" s="1"/>
  <c r="E70" i="2" l="1"/>
  <c r="F70" i="2"/>
  <c r="C71" i="2"/>
  <c r="E71" i="2" l="1"/>
  <c r="F71" i="2"/>
  <c r="C72" i="2" s="1"/>
  <c r="E72" i="2" l="1"/>
  <c r="F72" i="2"/>
  <c r="C73" i="2"/>
  <c r="E73" i="2" l="1"/>
  <c r="F73" i="2"/>
  <c r="C74" i="2"/>
  <c r="E74" i="2" l="1"/>
  <c r="F74" i="2"/>
  <c r="C75" i="2"/>
  <c r="E75" i="2" l="1"/>
  <c r="F7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0" authorId="0" shapeId="0" xr:uid="{353D2F42-48C4-ED44-B2BD-CDE1D12C787D}">
      <text>
        <r>
          <rPr>
            <sz val="12"/>
            <color rgb="FF000000"/>
            <rFont val="+mn-lt"/>
            <charset val="1"/>
          </rPr>
          <t xml:space="preserve">The change in population increases then decreases  as the population reaches K. Initially both K-N/K and the population growth rate rise as K-N/K is high. But as K-N/K tends to 0  the population growth rate also tends to 0 no matter the size of N.
</t>
        </r>
      </text>
    </comment>
    <comment ref="C21" authorId="0" shapeId="0" xr:uid="{DA98AC44-302F-C84E-89F7-AC0F49BC63F1}">
      <text>
        <r>
          <rPr>
            <sz val="12"/>
            <color rgb="FF000000"/>
            <rFont val="+mn-lt"/>
            <charset val="1"/>
          </rPr>
          <t>Initially rmax,  N, and K are set to 0.15,  2, and 100 respectively. These values can be changed. The graph on the right will change accordingly.</t>
        </r>
        <r>
          <rPr>
            <sz val="12"/>
            <color rgb="FF000000"/>
            <rFont val="+mn-lt"/>
            <charset val="1"/>
          </rPr>
          <t xml:space="preserve">
</t>
        </r>
      </text>
    </comment>
    <comment ref="F21" authorId="0" shapeId="0" xr:uid="{42F1CA19-96CF-514B-8C06-5B9461FD64AF}">
      <text>
        <r>
          <rPr>
            <sz val="12"/>
            <color rgb="FF000000"/>
            <rFont val="+mn-lt"/>
            <charset val="1"/>
          </rPr>
          <t>The proportion of K left to fill is calculated here. We can see how the proportion drops as the population nears K.</t>
        </r>
        <r>
          <rPr>
            <sz val="12"/>
            <color rgb="FF000000"/>
            <rFont val="+mn-lt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<sst xmlns="http://schemas.openxmlformats.org/spreadsheetml/2006/main" count="13" uniqueCount="7">
  <si>
    <t>N</t>
  </si>
  <si>
    <t>K</t>
  </si>
  <si>
    <t>K-N/K</t>
  </si>
  <si>
    <t>dN/dt</t>
  </si>
  <si>
    <r>
      <t>r</t>
    </r>
    <r>
      <rPr>
        <b/>
        <vertAlign val="subscript"/>
        <sz val="12"/>
        <color indexed="8"/>
        <rFont val="Helvetica"/>
        <family val="2"/>
      </rPr>
      <t>max</t>
    </r>
  </si>
  <si>
    <t>t (period)</t>
  </si>
  <si>
    <t>Actual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</si>
</sst>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8"/>
      <color theme="1"/>
      <name val="Helvetica"/>
      <family val="2"/>
    </font>
    <font>
      <b/>
      <sz val="12"/>
      <color indexed="8"/>
      <name val="Helvetica"/>
      <family val="2"/>
    </font>
    <font>
      <b/>
      <vertAlign val="subscript"/>
      <sz val="12"/>
      <color indexed="8"/>
      <name val="Helvetica"/>
      <family val="2"/>
    </font>
    <font>
      <sz val="12"/>
      <color rgb="FF000000"/>
      <name val="+mn-lt"/>
      <charset val="1"/>
    </font>
    <font>
      <sz val="10"/>
      <color theme="1"/>
      <name val="Calibri"/>
      <family val="2"/>
      <scheme val="minor"/>
    </font>
    <font>
      <sz val="10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" fontId="0" fillId="0" borderId="0" xfId="0" applyNumberFormat="1"/>
    <xf numFmtId="2" fontId="0" fillId="0" borderId="0" xfId="0" applyNumberFormat="1"/>
    <xf numFmtId="0" fontId="5" fillId="0" borderId="0" xfId="0" applyFont="1"/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'Virginia population'!$B$21:$B$36</c:f>
              <c:numCache>
                <c:formatCode>General</c:formatCode>
                <c:ptCount val="16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</c:numCache>
            </c:numRef>
          </c:xVal>
          <c:yVal>
            <c:numRef>
              <c:f>'Virginia population'!$C$20:$C$36</c:f>
              <c:numCache>
                <c:formatCode>0</c:formatCode>
                <c:ptCount val="17"/>
                <c:pt idx="0" formatCode="0.00">
                  <c:v>0</c:v>
                </c:pt>
                <c:pt idx="1">
                  <c:v>78592</c:v>
                </c:pt>
                <c:pt idx="2">
                  <c:v>105488.77411597474</c:v>
                </c:pt>
                <c:pt idx="3">
                  <c:v>141057.39611599702</c:v>
                </c:pt>
                <c:pt idx="4">
                  <c:v>187676.30943853845</c:v>
                </c:pt>
                <c:pt idx="5">
                  <c:v>248058.64886944625</c:v>
                </c:pt>
                <c:pt idx="6">
                  <c:v>325053.8421471123</c:v>
                </c:pt>
                <c:pt idx="7">
                  <c:v>421245.1058435408</c:v>
                </c:pt>
                <c:pt idx="8">
                  <c:v>538288.16873843351</c:v>
                </c:pt>
                <c:pt idx="9">
                  <c:v>676013.76472566044</c:v>
                </c:pt>
                <c:pt idx="10">
                  <c:v>831483.79672999168</c:v>
                </c:pt>
                <c:pt idx="11">
                  <c:v>998419.6102635701</c:v>
                </c:pt>
                <c:pt idx="12">
                  <c:v>1167554.0988209737</c:v>
                </c:pt>
                <c:pt idx="13">
                  <c:v>1328236.0811519059</c:v>
                </c:pt>
                <c:pt idx="14">
                  <c:v>1470930.3841459064</c:v>
                </c:pt>
                <c:pt idx="15">
                  <c:v>1589516.6778037352</c:v>
                </c:pt>
                <c:pt idx="16">
                  <c:v>1682246.1912329362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8C-1A4C-9939-3D99C6B2DCE2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'Virginia population'!$B$21:$B$36</c:f>
              <c:numCache>
                <c:formatCode>General</c:formatCode>
                <c:ptCount val="16"/>
                <c:pt idx="0">
                  <c:v>1800</c:v>
                </c:pt>
                <c:pt idx="1">
                  <c:v>1810</c:v>
                </c:pt>
                <c:pt idx="2">
                  <c:v>1820</c:v>
                </c:pt>
                <c:pt idx="3">
                  <c:v>1830</c:v>
                </c:pt>
                <c:pt idx="4">
                  <c:v>1840</c:v>
                </c:pt>
                <c:pt idx="5">
                  <c:v>1850</c:v>
                </c:pt>
                <c:pt idx="6">
                  <c:v>1860</c:v>
                </c:pt>
                <c:pt idx="7">
                  <c:v>1870</c:v>
                </c:pt>
                <c:pt idx="8">
                  <c:v>1880</c:v>
                </c:pt>
                <c:pt idx="9">
                  <c:v>1890</c:v>
                </c:pt>
                <c:pt idx="10">
                  <c:v>1900</c:v>
                </c:pt>
                <c:pt idx="11">
                  <c:v>1910</c:v>
                </c:pt>
                <c:pt idx="12">
                  <c:v>1920</c:v>
                </c:pt>
                <c:pt idx="13">
                  <c:v>1930</c:v>
                </c:pt>
                <c:pt idx="14">
                  <c:v>1940</c:v>
                </c:pt>
                <c:pt idx="15">
                  <c:v>1950</c:v>
                </c:pt>
              </c:numCache>
            </c:numRef>
          </c:xVal>
          <c:yVal>
            <c:numRef>
              <c:f>'Virginia population'!$D$20:$D$36</c:f>
              <c:numCache>
                <c:formatCode>#,##0</c:formatCode>
                <c:ptCount val="17"/>
                <c:pt idx="0" formatCode="General">
                  <c:v>0</c:v>
                </c:pt>
                <c:pt idx="1">
                  <c:v>78592</c:v>
                </c:pt>
                <c:pt idx="2">
                  <c:v>105469</c:v>
                </c:pt>
                <c:pt idx="3">
                  <c:v>136808</c:v>
                </c:pt>
                <c:pt idx="4">
                  <c:v>176924</c:v>
                </c:pt>
                <c:pt idx="5">
                  <c:v>224537</c:v>
                </c:pt>
                <c:pt idx="6">
                  <c:v>308313</c:v>
                </c:pt>
                <c:pt idx="7">
                  <c:v>376688</c:v>
                </c:pt>
                <c:pt idx="8">
                  <c:v>442014</c:v>
                </c:pt>
                <c:pt idx="9">
                  <c:v>618457</c:v>
                </c:pt>
                <c:pt idx="10">
                  <c:v>762794</c:v>
                </c:pt>
                <c:pt idx="11">
                  <c:v>958800</c:v>
                </c:pt>
                <c:pt idx="12">
                  <c:v>1221119</c:v>
                </c:pt>
                <c:pt idx="13">
                  <c:v>1463701</c:v>
                </c:pt>
                <c:pt idx="14">
                  <c:v>1729205</c:v>
                </c:pt>
                <c:pt idx="15">
                  <c:v>1901974</c:v>
                </c:pt>
                <c:pt idx="16">
                  <c:v>2005552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8C-1A4C-9939-3D99C6B2D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721279"/>
        <c:axId val="2133006159"/>
      </c:scatterChart>
      <c:valAx>
        <c:axId val="2133721279"/>
        <c:scaling>
          <c:orientation val="minMax"/>
          <c:max val="1960"/>
          <c:min val="18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006159"/>
        <c:crosses val="autoZero"/>
        <c:crossBetween val="midCat"/>
      </c:valAx>
      <c:valAx>
        <c:axId val="2133006159"/>
        <c:scaling>
          <c:orientation val="minMax"/>
          <c:max val="2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721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NZ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over</a:t>
            </a:r>
            <a:r>
              <a:rPr lang="en-US" baseline="0"/>
              <a:t> time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'Logistic curve'!$C$1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'Logistic curve'!$B$2:$B$75</c:f>
              <c:numCache>
                <c:formatCode>General</c:formatCode>
                <c:ptCount val="7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</c:numCache>
            </c:numRef>
          </c:xVal>
          <c:yVal>
            <c:numRef>
              <c:f>'Logistic curve'!$C$2:$C$75</c:f>
              <c:numCache>
                <c:formatCode>0.00</c:formatCode>
                <c:ptCount val="74"/>
                <c:pt idx="0">
                  <c:v>2</c:v>
                </c:pt>
                <c:pt idx="1">
                  <c:v>2.294</c:v>
                </c:pt>
                <c:pt idx="2">
                  <c:v>2.630206346</c:v>
                </c:pt>
                <c:pt idx="3">
                  <c:v>3.0143603197661921</c:v>
                </c:pt>
                <c:pt idx="4">
                  <c:v>3.4528848155250493</c:v>
                </c:pt>
                <c:pt idx="5">
                  <c:v>3.9529339175298817</c:v>
                </c:pt>
                <c:pt idx="6">
                  <c:v>4.5224354753248264</c:v>
                </c:pt>
                <c:pt idx="7">
                  <c:v>5.1701221626808351</c:v>
                </c:pt>
                <c:pt idx="8">
                  <c:v>5.9055452423173946</c:v>
                </c:pt>
                <c:pt idx="9">
                  <c:v>6.7390638317514178</c:v>
                </c:pt>
                <c:pt idx="10">
                  <c:v>7.6818009345215001</c:v>
                </c:pt>
                <c:pt idx="11">
                  <c:v>8.7455559763033026</c:v>
                </c:pt>
                <c:pt idx="12">
                  <c:v>9.9426622487468155</c:v>
                </c:pt>
                <c:pt idx="13">
                  <c:v>11.285776787169855</c:v>
                </c:pt>
                <c:pt idx="14">
                  <c:v>12.787590168710601</c:v>
                </c:pt>
                <c:pt idx="15">
                  <c:v>14.460445000532834</c:v>
                </c:pt>
                <c:pt idx="16">
                  <c:v>16.315855046192606</c:v>
                </c:pt>
                <c:pt idx="17">
                  <c:v>18.363922614288946</c:v>
                </c:pt>
                <c:pt idx="18">
                  <c:v>20.612660525756898</c:v>
                </c:pt>
                <c:pt idx="19">
                  <c:v>23.067236943695288</c:v>
                </c:pt>
                <c:pt idx="20">
                  <c:v>25.729176354924711</c:v>
                </c:pt>
                <c:pt idx="21">
                  <c:v>28.595567034309191</c:v>
                </c:pt>
                <c:pt idx="22">
                  <c:v>31.658342408435065</c:v>
                </c:pt>
                <c:pt idx="23">
                  <c:v>34.903717803625746</c:v>
                </c:pt>
                <c:pt idx="24">
                  <c:v>38.311871199396897</c:v>
                </c:pt>
                <c:pt idx="25">
                  <c:v>41.856952667107663</c:v>
                </c:pt>
                <c:pt idx="26">
                  <c:v>45.507488837309076</c:v>
                </c:pt>
                <c:pt idx="27">
                  <c:v>49.227214852488721</c:v>
                </c:pt>
                <c:pt idx="28">
                  <c:v>52.976319057162399</c:v>
                </c:pt>
                <c:pt idx="29">
                  <c:v>56.713031344467353</c:v>
                </c:pt>
                <c:pt idx="30">
                  <c:v>60.395434159719649</c:v>
                </c:pt>
                <c:pt idx="31">
                  <c:v>63.983336582666048</c:v>
                </c:pt>
                <c:pt idx="32">
                  <c:v>67.440036029689864</c:v>
                </c:pt>
                <c:pt idx="33">
                  <c:v>70.733803744614548</c:v>
                </c:pt>
                <c:pt idx="34">
                  <c:v>73.838967818034263</c:v>
                </c:pt>
                <c:pt idx="35">
                  <c:v>76.736523238090356</c:v>
                </c:pt>
                <c:pt idx="36">
                  <c:v>79.41426072579894</c:v>
                </c:pt>
                <c:pt idx="37">
                  <c:v>81.866462624731028</c:v>
                </c:pt>
                <c:pt idx="38">
                  <c:v>84.093255464410959</c:v>
                </c:pt>
                <c:pt idx="39">
                  <c:v>86.099730362168572</c:v>
                </c:pt>
                <c:pt idx="40">
                  <c:v>87.89494456383666</c:v>
                </c:pt>
                <c:pt idx="41">
                  <c:v>89.490904328592279</c:v>
                </c:pt>
                <c:pt idx="42">
                  <c:v>90.901607041557241</c:v>
                </c:pt>
                <c:pt idx="43">
                  <c:v>92.142194853684288</c:v>
                </c:pt>
                <c:pt idx="44">
                  <c:v>93.228247973055446</c:v>
                </c:pt>
                <c:pt idx="45">
                  <c:v>94.175225838825483</c:v>
                </c:pt>
                <c:pt idx="46">
                  <c:v>94.998049971958636</c:v>
                </c:pt>
                <c:pt idx="47">
                  <c:v>95.710813220040308</c:v>
                </c:pt>
                <c:pt idx="48">
                  <c:v>96.326595552184187</c:v>
                </c:pt>
                <c:pt idx="49">
                  <c:v>96.857365369000703</c:v>
                </c:pt>
                <c:pt idx="50">
                  <c:v>97.313946335014663</c:v>
                </c:pt>
                <c:pt idx="51">
                  <c:v>97.70603205832569</c:v>
                </c:pt>
                <c:pt idx="52">
                  <c:v>98.042233816200692</c:v>
                </c:pt>
                <c:pt idx="53">
                  <c:v>98.33014947112494</c:v>
                </c:pt>
                <c:pt idx="54">
                  <c:v>98.576444449273026</c:v>
                </c:pt>
                <c:pt idx="55">
                  <c:v>98.786938016273069</c:v>
                </c:pt>
                <c:pt idx="56">
                  <c:v>98.966690034767566</c:v>
                </c:pt>
                <c:pt idx="57">
                  <c:v>99.120084935326062</c:v>
                </c:pt>
                <c:pt idx="58">
                  <c:v>99.25091081924559</c:v>
                </c:pt>
                <c:pt idx="59">
                  <c:v>99.362432494457664</c:v>
                </c:pt>
                <c:pt idx="60">
                  <c:v>99.457457881802824</c:v>
                </c:pt>
                <c:pt idx="61">
                  <c:v>99.53839767160737</c:v>
                </c:pt>
                <c:pt idx="62">
                  <c:v>99.607318405801905</c:v>
                </c:pt>
                <c:pt idx="63">
                  <c:v>99.665989346679993</c:v>
                </c:pt>
                <c:pt idx="64">
                  <c:v>99.715923600003194</c:v>
                </c:pt>
                <c:pt idx="65">
                  <c:v>99.758414010901163</c:v>
                </c:pt>
                <c:pt idx="66">
                  <c:v>99.79456436358079</c:v>
                </c:pt>
                <c:pt idx="67">
                  <c:v>99.825316403342612</c:v>
                </c:pt>
                <c:pt idx="68">
                  <c:v>99.851473171302814</c:v>
                </c:pt>
                <c:pt idx="69">
                  <c:v>99.873719105279122</c:v>
                </c:pt>
                <c:pt idx="70">
                  <c:v>99.892637319190698</c:v>
                </c:pt>
                <c:pt idx="71">
                  <c:v>99.908724431194244</c:v>
                </c:pt>
                <c:pt idx="72">
                  <c:v>99.922403269670923</c:v>
                </c:pt>
                <c:pt idx="73">
                  <c:v>99.934033747341445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EA-144E-8F3B-67863DCC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990120"/>
        <c:axId val="338031640"/>
      </c:scatterChart>
      <c:valAx>
        <c:axId val="336990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lang="en-NZ"/>
                </a:pPr>
                <a:r>
                  <a:rPr lang="en-US"/>
                  <a:t>Time period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NZ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031640"/>
        <c:crosses val="autoZero"/>
        <c:crossBetween val="midCat"/>
      </c:valAx>
      <c:valAx>
        <c:axId val="33803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lang="en-NZ"/>
                </a:pPr>
                <a:r>
                  <a:rPr lang="en-US"/>
                  <a:t>Population</a:t>
                </a:r>
              </a:p>
            </c:rich>
          </c:tx>
          <c:layout>
            <c:manualLayout>
              <c:xMode val="edge"/>
              <c:yMode val="edge"/>
              <c:x val="2.0249221183800601E-2"/>
              <c:y val="0.48035275015805501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NZ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990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635000</xdr:colOff>
      <xdr:row>39</xdr:row>
      <xdr:rowOff>101600</xdr:rowOff>
    </xdr:from>
    <xdr:to>
      <xdr:col>11</xdr:col>
      <xdr:colOff>25400</xdr:colOff>
      <xdr:row>66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311FB7-3679-CD4A-9B23-D0186C1AF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50800</xdr:colOff>
      <xdr:row>0</xdr:row>
      <xdr:rowOff>0</xdr:rowOff>
    </xdr:from>
    <xdr:to>
      <xdr:col>9</xdr:col>
      <xdr:colOff>14416</xdr:colOff>
      <xdr:row>7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408238-787E-5B4D-AF3B-7029B479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0"/>
          <a:ext cx="7812216" cy="1524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101600</xdr:rowOff>
    </xdr:from>
    <xdr:to>
      <xdr:col>9</xdr:col>
      <xdr:colOff>444500</xdr:colOff>
      <xdr:row>13</xdr:row>
      <xdr:rowOff>101600</xdr:rowOff>
    </xdr:to>
    <xdr:sp macro="" textlink="">
      <xdr:nvSpPr>
        <xdr:cNvPr id="7" name="Text Box 24">
          <a:extLst>
            <a:ext uri="{FF2B5EF4-FFF2-40B4-BE49-F238E27FC236}">
              <a16:creationId xmlns:a16="http://schemas.microsoft.com/office/drawing/2014/main" id="{47A2B4B2-843D-7B4C-A8B3-5B8FD5DCF128}"/>
            </a:ext>
          </a:extLst>
        </xdr:cNvPr>
        <xdr:cNvSpPr txBox="1">
          <a:spLocks noChangeArrowheads="1"/>
        </xdr:cNvSpPr>
      </xdr:nvSpPr>
      <xdr:spPr bwMode="auto">
        <a:xfrm>
          <a:off x="0" y="1524000"/>
          <a:ext cx="7874000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This worksheet has been provided by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Biozone International Ltd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Formula bar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DD0806"/>
              </a:solidFill>
              <a:latin typeface="Arial"/>
              <a:ea typeface="Arial"/>
              <a:cs typeface="Arial"/>
            </a:rPr>
            <a:t>formulae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    •  Select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 &gt; 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the menu to </a:t>
          </a:r>
          <a:r>
            <a:rPr lang="en-US"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view/hide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the </a:t>
          </a:r>
          <a:r>
            <a:rPr lang="en-US" sz="1200" b="1" i="0" u="none" strike="noStrike" baseline="0">
              <a:solidFill>
                <a:srgbClr val="99CC00"/>
              </a:solidFill>
              <a:latin typeface="Arial"/>
              <a:ea typeface="Arial"/>
              <a:cs typeface="Arial"/>
            </a:rPr>
            <a:t>comments</a:t>
          </a:r>
          <a:r>
            <a:rPr lang="en-US"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for each cell.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736600</xdr:colOff>
      <xdr:row>3</xdr:row>
      <xdr:rowOff>139700</xdr:rowOff>
    </xdr:from>
    <xdr:to>
      <xdr:col>17</xdr:col>
      <xdr:colOff>635000</xdr:colOff>
      <xdr:row>37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5F4406-CF06-264B-87CF-2CA259226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2D59-E07E-184F-B922-821223B9ADD0}">
  <dimension ref="A20:G59"/>
  <sheetViews>
    <sheetView tabSelected="1" workbookViewId="0">
      <selection activeCell="F76" sqref="F76"/>
    </sheetView>
  </sheetViews>
  <sheetFormatPr baseColWidth="10" defaultRowHeight="16"/>
  <cols>
    <col min="4" max="4" width="16.33203125" customWidth="1"/>
  </cols>
  <sheetData>
    <row r="20" spans="1:7" ht="18">
      <c r="A20" s="3" t="s">
        <v>4</v>
      </c>
      <c r="B20" s="3" t="s">
        <v>5</v>
      </c>
      <c r="C20" s="4" t="s">
        <v>0</v>
      </c>
      <c r="D20" s="7" t="s">
        <v>6</v>
      </c>
      <c r="E20" s="3" t="s">
        <v>1</v>
      </c>
      <c r="F20" s="4" t="s">
        <v>2</v>
      </c>
      <c r="G20" s="4" t="s">
        <v>3</v>
      </c>
    </row>
    <row r="21" spans="1:7">
      <c r="A21">
        <v>0.35699999999999998</v>
      </c>
      <c r="B21">
        <v>1800</v>
      </c>
      <c r="C21" s="5">
        <v>78592</v>
      </c>
      <c r="D21" s="8">
        <v>78592</v>
      </c>
      <c r="E21">
        <v>1900000</v>
      </c>
      <c r="F21" s="6">
        <f t="shared" ref="F21:F36" si="0">($E$21-C21)/$E$21</f>
        <v>0.95863578947368422</v>
      </c>
      <c r="G21" s="6">
        <f t="shared" ref="G21:G36" si="1">$A$21*C21*F21</f>
        <v>26896.774115974735</v>
      </c>
    </row>
    <row r="22" spans="1:7">
      <c r="B22">
        <f>B21+10</f>
        <v>1810</v>
      </c>
      <c r="C22" s="5">
        <f t="shared" ref="C22:C36" si="2">C21+G21</f>
        <v>105488.77411597474</v>
      </c>
      <c r="D22" s="8">
        <v>105469</v>
      </c>
      <c r="F22" s="6">
        <f t="shared" si="0"/>
        <v>0.94447959257053959</v>
      </c>
      <c r="G22" s="6">
        <f t="shared" si="1"/>
        <v>35568.622000022275</v>
      </c>
    </row>
    <row r="23" spans="1:7">
      <c r="B23">
        <f t="shared" ref="B23:B36" si="3">B22+10</f>
        <v>1820</v>
      </c>
      <c r="C23" s="5">
        <f t="shared" si="2"/>
        <v>141057.39611599702</v>
      </c>
      <c r="D23" s="8">
        <v>136808</v>
      </c>
      <c r="F23" s="6">
        <f t="shared" si="0"/>
        <v>0.92575926520210683</v>
      </c>
      <c r="G23" s="6">
        <f t="shared" si="1"/>
        <v>46618.913322541441</v>
      </c>
    </row>
    <row r="24" spans="1:7">
      <c r="B24">
        <f t="shared" si="3"/>
        <v>1830</v>
      </c>
      <c r="C24" s="5">
        <f t="shared" si="2"/>
        <v>187676.30943853845</v>
      </c>
      <c r="D24" s="8">
        <v>176924</v>
      </c>
      <c r="F24" s="6">
        <f t="shared" si="0"/>
        <v>0.90122299503234815</v>
      </c>
      <c r="G24" s="6">
        <f t="shared" si="1"/>
        <v>60382.339430907799</v>
      </c>
    </row>
    <row r="25" spans="1:7">
      <c r="B25">
        <f t="shared" si="3"/>
        <v>1840</v>
      </c>
      <c r="C25" s="5">
        <f t="shared" si="2"/>
        <v>248058.64886944625</v>
      </c>
      <c r="D25" s="8">
        <v>224537</v>
      </c>
      <c r="F25" s="6">
        <f t="shared" si="0"/>
        <v>0.86944281638450194</v>
      </c>
      <c r="G25" s="6">
        <f t="shared" si="1"/>
        <v>76995.193277666054</v>
      </c>
    </row>
    <row r="26" spans="1:7">
      <c r="B26">
        <f t="shared" si="3"/>
        <v>1850</v>
      </c>
      <c r="C26" s="5">
        <f t="shared" si="2"/>
        <v>325053.8421471123</v>
      </c>
      <c r="D26" s="8">
        <v>308313</v>
      </c>
      <c r="F26" s="6">
        <f t="shared" si="0"/>
        <v>0.82891903044888826</v>
      </c>
      <c r="G26" s="6">
        <f t="shared" si="1"/>
        <v>96191.26369642849</v>
      </c>
    </row>
    <row r="27" spans="1:7">
      <c r="B27">
        <f t="shared" si="3"/>
        <v>1860</v>
      </c>
      <c r="C27" s="5">
        <f t="shared" si="2"/>
        <v>421245.1058435408</v>
      </c>
      <c r="D27" s="8">
        <v>376688</v>
      </c>
      <c r="F27" s="6">
        <f t="shared" si="0"/>
        <v>0.77829204955603115</v>
      </c>
      <c r="G27" s="6">
        <f t="shared" si="1"/>
        <v>117043.06289489273</v>
      </c>
    </row>
    <row r="28" spans="1:7">
      <c r="B28">
        <f t="shared" si="3"/>
        <v>1870</v>
      </c>
      <c r="C28" s="5">
        <f t="shared" si="2"/>
        <v>538288.16873843351</v>
      </c>
      <c r="D28" s="8">
        <v>442014</v>
      </c>
      <c r="F28" s="6">
        <f t="shared" si="0"/>
        <v>0.71669043750608752</v>
      </c>
      <c r="G28" s="6">
        <f t="shared" si="1"/>
        <v>137725.59598722699</v>
      </c>
    </row>
    <row r="29" spans="1:7">
      <c r="B29">
        <f t="shared" si="3"/>
        <v>1880</v>
      </c>
      <c r="C29" s="5">
        <f t="shared" si="2"/>
        <v>676013.76472566044</v>
      </c>
      <c r="D29" s="8">
        <v>618457</v>
      </c>
      <c r="F29" s="6">
        <f t="shared" si="0"/>
        <v>0.64420328172333663</v>
      </c>
      <c r="G29" s="6">
        <f t="shared" si="1"/>
        <v>155470.03200433124</v>
      </c>
    </row>
    <row r="30" spans="1:7">
      <c r="B30">
        <f t="shared" si="3"/>
        <v>1890</v>
      </c>
      <c r="C30" s="5">
        <f t="shared" si="2"/>
        <v>831483.79672999168</v>
      </c>
      <c r="D30" s="8">
        <v>762794</v>
      </c>
      <c r="F30" s="6">
        <f t="shared" si="0"/>
        <v>0.56237694908947811</v>
      </c>
      <c r="G30" s="6">
        <f t="shared" si="1"/>
        <v>166935.81353357839</v>
      </c>
    </row>
    <row r="31" spans="1:7">
      <c r="B31">
        <f t="shared" si="3"/>
        <v>1900</v>
      </c>
      <c r="C31" s="5">
        <f t="shared" si="2"/>
        <v>998419.6102635701</v>
      </c>
      <c r="D31" s="8">
        <v>958800</v>
      </c>
      <c r="F31" s="6">
        <f t="shared" si="0"/>
        <v>0.47451599459812099</v>
      </c>
      <c r="G31" s="6">
        <f t="shared" si="1"/>
        <v>169134.48855740362</v>
      </c>
    </row>
    <row r="32" spans="1:7">
      <c r="B32">
        <f t="shared" si="3"/>
        <v>1910</v>
      </c>
      <c r="C32" s="5">
        <f t="shared" si="2"/>
        <v>1167554.0988209737</v>
      </c>
      <c r="D32" s="8">
        <v>1221119</v>
      </c>
      <c r="F32" s="6">
        <f t="shared" si="0"/>
        <v>0.38549784272580334</v>
      </c>
      <c r="G32" s="6">
        <f t="shared" si="1"/>
        <v>160681.98233093225</v>
      </c>
    </row>
    <row r="33" spans="2:7">
      <c r="B33">
        <f t="shared" si="3"/>
        <v>1920</v>
      </c>
      <c r="C33" s="5">
        <f t="shared" si="2"/>
        <v>1328236.0811519059</v>
      </c>
      <c r="D33" s="8">
        <v>1463701</v>
      </c>
      <c r="F33" s="6">
        <f t="shared" si="0"/>
        <v>0.30092837834110214</v>
      </c>
      <c r="G33" s="6">
        <f t="shared" si="1"/>
        <v>142694.30299400055</v>
      </c>
    </row>
    <row r="34" spans="2:7">
      <c r="B34">
        <f t="shared" si="3"/>
        <v>1930</v>
      </c>
      <c r="C34" s="5">
        <f t="shared" si="2"/>
        <v>1470930.3841459064</v>
      </c>
      <c r="D34" s="8">
        <v>1729205</v>
      </c>
      <c r="F34" s="6">
        <f t="shared" si="0"/>
        <v>0.22582611360741767</v>
      </c>
      <c r="G34" s="6">
        <f t="shared" si="1"/>
        <v>118586.29365782875</v>
      </c>
    </row>
    <row r="35" spans="2:7">
      <c r="B35">
        <f t="shared" si="3"/>
        <v>1940</v>
      </c>
      <c r="C35" s="5">
        <f t="shared" si="2"/>
        <v>1589516.6778037352</v>
      </c>
      <c r="D35" s="8">
        <v>1901974</v>
      </c>
      <c r="F35" s="6">
        <f t="shared" si="0"/>
        <v>0.16341227484013934</v>
      </c>
      <c r="G35" s="6">
        <f t="shared" si="1"/>
        <v>92729.513429200961</v>
      </c>
    </row>
    <row r="36" spans="2:7">
      <c r="B36">
        <f t="shared" si="3"/>
        <v>1950</v>
      </c>
      <c r="C36" s="5">
        <f t="shared" si="2"/>
        <v>1682246.1912329362</v>
      </c>
      <c r="D36" s="8">
        <v>2005552</v>
      </c>
      <c r="F36" s="6">
        <f t="shared" si="0"/>
        <v>0.11460726777213882</v>
      </c>
      <c r="G36" s="6">
        <f t="shared" si="1"/>
        <v>68828.757371933869</v>
      </c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9" spans="2:2">
      <c r="B59" s="1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C338-A384-F24D-9F22-34E63F4D8ABC}">
  <dimension ref="A1:F75"/>
  <sheetViews>
    <sheetView topLeftCell="C1" workbookViewId="0">
      <selection activeCell="B2" sqref="B2:C74"/>
    </sheetView>
  </sheetViews>
  <sheetFormatPr baseColWidth="10" defaultRowHeight="16"/>
  <sheetData>
    <row r="1" spans="1:6" ht="18">
      <c r="A1" s="3" t="s">
        <v>4</v>
      </c>
      <c r="B1" s="3" t="s">
        <v>5</v>
      </c>
      <c r="C1" s="4" t="s">
        <v>0</v>
      </c>
      <c r="D1" s="3" t="s">
        <v>1</v>
      </c>
      <c r="E1" s="4" t="s">
        <v>2</v>
      </c>
      <c r="F1" s="4" t="s">
        <v>3</v>
      </c>
    </row>
    <row r="2" spans="1:6">
      <c r="A2">
        <v>0.15</v>
      </c>
      <c r="B2">
        <v>0</v>
      </c>
      <c r="C2" s="6">
        <v>2</v>
      </c>
      <c r="D2">
        <v>100</v>
      </c>
      <c r="E2" s="6">
        <f>($D$2-C2)/$D$2</f>
        <v>0.98</v>
      </c>
      <c r="F2" s="6">
        <f>$A$2*C2*E2</f>
        <v>0.29399999999999998</v>
      </c>
    </row>
    <row r="3" spans="1:6">
      <c r="B3">
        <f>B2+1</f>
        <v>1</v>
      </c>
      <c r="C3" s="6">
        <f>C2+F2</f>
        <v>2.294</v>
      </c>
      <c r="E3" s="6">
        <f>($D$2-C3)/$D$2</f>
        <v>0.97706000000000004</v>
      </c>
      <c r="F3" s="6">
        <f t="shared" ref="F3:F66" si="0">$A$2*C3*E3</f>
        <v>0.33620634600000004</v>
      </c>
    </row>
    <row r="4" spans="1:6">
      <c r="B4">
        <f t="shared" ref="B4:B67" si="1">B3+1</f>
        <v>2</v>
      </c>
      <c r="C4" s="6">
        <f t="shared" ref="C4:C67" si="2">C3+F3</f>
        <v>2.630206346</v>
      </c>
      <c r="E4" s="6">
        <f t="shared" ref="E4:E67" si="3">($D$2-C4)/$D$2</f>
        <v>0.97369793654000003</v>
      </c>
      <c r="F4" s="6">
        <f t="shared" si="0"/>
        <v>0.38415397376619198</v>
      </c>
    </row>
    <row r="5" spans="1:6">
      <c r="B5">
        <f t="shared" si="1"/>
        <v>3</v>
      </c>
      <c r="C5" s="6">
        <f t="shared" si="2"/>
        <v>3.0143603197661921</v>
      </c>
      <c r="E5" s="6">
        <f t="shared" si="3"/>
        <v>0.96985639680233804</v>
      </c>
      <c r="F5" s="6">
        <f t="shared" si="0"/>
        <v>0.43852449575885738</v>
      </c>
    </row>
    <row r="6" spans="1:6">
      <c r="B6">
        <f t="shared" si="1"/>
        <v>4</v>
      </c>
      <c r="C6" s="6">
        <f t="shared" si="2"/>
        <v>3.4528848155250493</v>
      </c>
      <c r="E6" s="6">
        <f t="shared" si="3"/>
        <v>0.96547115184474952</v>
      </c>
      <c r="F6" s="6">
        <f t="shared" si="0"/>
        <v>0.50004910200483221</v>
      </c>
    </row>
    <row r="7" spans="1:6">
      <c r="B7">
        <f t="shared" si="1"/>
        <v>5</v>
      </c>
      <c r="C7" s="6">
        <f t="shared" si="2"/>
        <v>3.9529339175298817</v>
      </c>
      <c r="E7" s="6">
        <f t="shared" si="3"/>
        <v>0.96047066082470123</v>
      </c>
      <c r="F7" s="6">
        <f t="shared" si="0"/>
        <v>0.56950155779494505</v>
      </c>
    </row>
    <row r="8" spans="1:6">
      <c r="B8">
        <f t="shared" si="1"/>
        <v>6</v>
      </c>
      <c r="C8" s="6">
        <f t="shared" si="2"/>
        <v>4.5224354753248264</v>
      </c>
      <c r="E8" s="6">
        <f t="shared" si="3"/>
        <v>0.95477564524675174</v>
      </c>
      <c r="F8" s="6">
        <f t="shared" si="0"/>
        <v>0.64768668735600921</v>
      </c>
    </row>
    <row r="9" spans="1:6">
      <c r="B9">
        <f t="shared" si="1"/>
        <v>7</v>
      </c>
      <c r="C9" s="6">
        <f t="shared" si="2"/>
        <v>5.1701221626808351</v>
      </c>
      <c r="E9" s="6">
        <f t="shared" si="3"/>
        <v>0.94829877837319154</v>
      </c>
      <c r="F9" s="6">
        <f t="shared" si="0"/>
        <v>0.73542307963655984</v>
      </c>
    </row>
    <row r="10" spans="1:6">
      <c r="B10">
        <f t="shared" si="1"/>
        <v>8</v>
      </c>
      <c r="C10" s="6">
        <f t="shared" si="2"/>
        <v>5.9055452423173946</v>
      </c>
      <c r="E10" s="6">
        <f t="shared" si="3"/>
        <v>0.940944547576826</v>
      </c>
      <c r="F10" s="6">
        <f t="shared" si="0"/>
        <v>0.83351858943402268</v>
      </c>
    </row>
    <row r="11" spans="1:6">
      <c r="B11">
        <f t="shared" si="1"/>
        <v>9</v>
      </c>
      <c r="C11" s="6">
        <f t="shared" si="2"/>
        <v>6.7390638317514178</v>
      </c>
      <c r="E11" s="6">
        <f t="shared" si="3"/>
        <v>0.93260936168248576</v>
      </c>
      <c r="F11" s="6">
        <f t="shared" si="0"/>
        <v>0.94273710277008249</v>
      </c>
    </row>
    <row r="12" spans="1:6">
      <c r="B12">
        <f t="shared" si="1"/>
        <v>10</v>
      </c>
      <c r="C12" s="6">
        <f t="shared" si="2"/>
        <v>7.6818009345215001</v>
      </c>
      <c r="E12" s="6">
        <f t="shared" si="3"/>
        <v>0.9231819906547849</v>
      </c>
      <c r="F12" s="6">
        <f t="shared" si="0"/>
        <v>1.0637550417818018</v>
      </c>
    </row>
    <row r="13" spans="1:6">
      <c r="B13">
        <f t="shared" si="1"/>
        <v>11</v>
      </c>
      <c r="C13" s="6">
        <f t="shared" si="2"/>
        <v>8.7455559763033026</v>
      </c>
      <c r="E13" s="6">
        <f t="shared" si="3"/>
        <v>0.9125444402369669</v>
      </c>
      <c r="F13" s="6">
        <f t="shared" si="0"/>
        <v>1.1971062724435135</v>
      </c>
    </row>
    <row r="14" spans="1:6">
      <c r="B14">
        <f t="shared" si="1"/>
        <v>12</v>
      </c>
      <c r="C14" s="6">
        <f t="shared" si="2"/>
        <v>9.9426622487468155</v>
      </c>
      <c r="E14" s="6">
        <f t="shared" si="3"/>
        <v>0.90057337751253186</v>
      </c>
      <c r="F14" s="6">
        <f t="shared" si="0"/>
        <v>1.3431145384230396</v>
      </c>
    </row>
    <row r="15" spans="1:6">
      <c r="B15">
        <f t="shared" si="1"/>
        <v>13</v>
      </c>
      <c r="C15" s="6">
        <f t="shared" si="2"/>
        <v>11.285776787169855</v>
      </c>
      <c r="E15" s="6">
        <f t="shared" si="3"/>
        <v>0.88714223212830146</v>
      </c>
      <c r="F15" s="6">
        <f t="shared" si="0"/>
        <v>1.5018133815407453</v>
      </c>
    </row>
    <row r="16" spans="1:6">
      <c r="B16">
        <f t="shared" si="1"/>
        <v>14</v>
      </c>
      <c r="C16" s="6">
        <f t="shared" si="2"/>
        <v>12.787590168710601</v>
      </c>
      <c r="E16" s="6">
        <f t="shared" si="3"/>
        <v>0.87212409831289395</v>
      </c>
      <c r="F16" s="6">
        <f t="shared" si="0"/>
        <v>1.672854831822234</v>
      </c>
    </row>
    <row r="17" spans="2:6">
      <c r="B17">
        <f t="shared" si="1"/>
        <v>15</v>
      </c>
      <c r="C17" s="6">
        <f t="shared" si="2"/>
        <v>14.460445000532834</v>
      </c>
      <c r="E17" s="6">
        <f t="shared" si="3"/>
        <v>0.85539554999467171</v>
      </c>
      <c r="F17" s="6">
        <f t="shared" si="0"/>
        <v>1.8554100456597729</v>
      </c>
    </row>
    <row r="18" spans="2:6">
      <c r="B18">
        <f t="shared" si="1"/>
        <v>16</v>
      </c>
      <c r="C18" s="6">
        <f t="shared" si="2"/>
        <v>16.315855046192606</v>
      </c>
      <c r="E18" s="6">
        <f t="shared" si="3"/>
        <v>0.83684144953807393</v>
      </c>
      <c r="F18" s="6">
        <f t="shared" si="0"/>
        <v>2.0480675680963376</v>
      </c>
    </row>
    <row r="19" spans="2:6">
      <c r="B19">
        <f t="shared" si="1"/>
        <v>17</v>
      </c>
      <c r="C19" s="6">
        <f t="shared" si="2"/>
        <v>18.363922614288946</v>
      </c>
      <c r="E19" s="6">
        <f t="shared" si="3"/>
        <v>0.81636077385711048</v>
      </c>
      <c r="F19" s="6">
        <f t="shared" si="0"/>
        <v>2.2487379114679524</v>
      </c>
    </row>
    <row r="20" spans="2:6">
      <c r="B20">
        <f t="shared" si="1"/>
        <v>18</v>
      </c>
      <c r="C20" s="6">
        <f t="shared" si="2"/>
        <v>20.612660525756898</v>
      </c>
      <c r="E20" s="6">
        <f t="shared" si="3"/>
        <v>0.79387339474243102</v>
      </c>
      <c r="F20" s="6">
        <f t="shared" si="0"/>
        <v>2.4545764179383895</v>
      </c>
    </row>
    <row r="21" spans="2:6">
      <c r="B21">
        <f t="shared" si="1"/>
        <v>19</v>
      </c>
      <c r="C21" s="6">
        <f t="shared" si="2"/>
        <v>23.067236943695288</v>
      </c>
      <c r="E21" s="6">
        <f t="shared" si="3"/>
        <v>0.76932763056304709</v>
      </c>
      <c r="F21" s="6">
        <f t="shared" si="0"/>
        <v>2.6619394112294219</v>
      </c>
    </row>
    <row r="22" spans="2:6">
      <c r="B22">
        <f t="shared" si="1"/>
        <v>20</v>
      </c>
      <c r="C22" s="6">
        <f t="shared" si="2"/>
        <v>25.729176354924711</v>
      </c>
      <c r="E22" s="6">
        <f t="shared" si="3"/>
        <v>0.74270823645075301</v>
      </c>
      <c r="F22" s="6">
        <f t="shared" si="0"/>
        <v>2.8663906793844816</v>
      </c>
    </row>
    <row r="23" spans="2:6">
      <c r="B23">
        <f t="shared" si="1"/>
        <v>21</v>
      </c>
      <c r="C23" s="6">
        <f t="shared" si="2"/>
        <v>28.595567034309191</v>
      </c>
      <c r="E23" s="6">
        <f t="shared" si="3"/>
        <v>0.71404432965690801</v>
      </c>
      <c r="F23" s="6">
        <f t="shared" si="0"/>
        <v>3.0627753741258723</v>
      </c>
    </row>
    <row r="24" spans="2:6">
      <c r="B24">
        <f t="shared" si="1"/>
        <v>22</v>
      </c>
      <c r="C24" s="6">
        <f t="shared" si="2"/>
        <v>31.658342408435065</v>
      </c>
      <c r="E24" s="6">
        <f t="shared" si="3"/>
        <v>0.68341657591564942</v>
      </c>
      <c r="F24" s="6">
        <f t="shared" si="0"/>
        <v>3.245375395190683</v>
      </c>
    </row>
    <row r="25" spans="2:6">
      <c r="B25">
        <f t="shared" si="1"/>
        <v>23</v>
      </c>
      <c r="C25" s="6">
        <f t="shared" si="2"/>
        <v>34.903717803625746</v>
      </c>
      <c r="E25" s="6">
        <f t="shared" si="3"/>
        <v>0.65096282196374267</v>
      </c>
      <c r="F25" s="6">
        <f t="shared" si="0"/>
        <v>3.408153395771151</v>
      </c>
    </row>
    <row r="26" spans="2:6">
      <c r="B26">
        <f t="shared" si="1"/>
        <v>24</v>
      </c>
      <c r="C26" s="6">
        <f t="shared" si="2"/>
        <v>38.311871199396897</v>
      </c>
      <c r="E26" s="6">
        <f t="shared" si="3"/>
        <v>0.61688128800603104</v>
      </c>
      <c r="F26" s="6">
        <f t="shared" si="0"/>
        <v>3.545081467710768</v>
      </c>
    </row>
    <row r="27" spans="2:6">
      <c r="B27">
        <f t="shared" si="1"/>
        <v>25</v>
      </c>
      <c r="C27" s="6">
        <f t="shared" si="2"/>
        <v>41.856952667107663</v>
      </c>
      <c r="E27" s="6">
        <f t="shared" si="3"/>
        <v>0.58143047332892339</v>
      </c>
      <c r="F27" s="6">
        <f t="shared" si="0"/>
        <v>3.6505361702014127</v>
      </c>
    </row>
    <row r="28" spans="2:6">
      <c r="B28">
        <f t="shared" si="1"/>
        <v>26</v>
      </c>
      <c r="C28" s="6">
        <f t="shared" si="2"/>
        <v>45.507488837309076</v>
      </c>
      <c r="E28" s="6">
        <f t="shared" si="3"/>
        <v>0.54492511162690926</v>
      </c>
      <c r="F28" s="6">
        <f t="shared" si="0"/>
        <v>3.7197260151796465</v>
      </c>
    </row>
    <row r="29" spans="2:6">
      <c r="B29">
        <f t="shared" si="1"/>
        <v>27</v>
      </c>
      <c r="C29" s="6">
        <f t="shared" si="2"/>
        <v>49.227214852488721</v>
      </c>
      <c r="E29" s="6">
        <f t="shared" si="3"/>
        <v>0.50772785147511279</v>
      </c>
      <c r="F29" s="6">
        <f t="shared" si="0"/>
        <v>3.7491042046736789</v>
      </c>
    </row>
    <row r="30" spans="2:6">
      <c r="B30">
        <f t="shared" si="1"/>
        <v>28</v>
      </c>
      <c r="C30" s="6">
        <f t="shared" si="2"/>
        <v>52.976319057162399</v>
      </c>
      <c r="E30" s="6">
        <f t="shared" si="3"/>
        <v>0.47023680942837598</v>
      </c>
      <c r="F30" s="6">
        <f t="shared" si="0"/>
        <v>3.7367122873049574</v>
      </c>
    </row>
    <row r="31" spans="2:6">
      <c r="B31">
        <f t="shared" si="1"/>
        <v>29</v>
      </c>
      <c r="C31" s="6">
        <f t="shared" si="2"/>
        <v>56.713031344467353</v>
      </c>
      <c r="E31" s="6">
        <f t="shared" si="3"/>
        <v>0.43286968655532648</v>
      </c>
      <c r="F31" s="6">
        <f t="shared" si="0"/>
        <v>3.6824028152522978</v>
      </c>
    </row>
    <row r="32" spans="2:6">
      <c r="B32">
        <f t="shared" si="1"/>
        <v>30</v>
      </c>
      <c r="C32" s="6">
        <f t="shared" si="2"/>
        <v>60.395434159719649</v>
      </c>
      <c r="E32" s="6">
        <f t="shared" si="3"/>
        <v>0.39604565840280354</v>
      </c>
      <c r="F32" s="6">
        <f t="shared" si="0"/>
        <v>3.5879024229464012</v>
      </c>
    </row>
    <row r="33" spans="2:6">
      <c r="B33">
        <f t="shared" si="1"/>
        <v>31</v>
      </c>
      <c r="C33" s="6">
        <f t="shared" si="2"/>
        <v>63.983336582666048</v>
      </c>
      <c r="E33" s="6">
        <f t="shared" si="3"/>
        <v>0.36016663417333949</v>
      </c>
      <c r="F33" s="6">
        <f t="shared" si="0"/>
        <v>3.4566994470238099</v>
      </c>
    </row>
    <row r="34" spans="2:6">
      <c r="B34">
        <f t="shared" si="1"/>
        <v>32</v>
      </c>
      <c r="C34" s="6">
        <f t="shared" si="2"/>
        <v>67.440036029689864</v>
      </c>
      <c r="E34" s="6">
        <f t="shared" si="3"/>
        <v>0.32559963970310135</v>
      </c>
      <c r="F34" s="6">
        <f t="shared" si="0"/>
        <v>3.2937677149246793</v>
      </c>
    </row>
    <row r="35" spans="2:6">
      <c r="B35">
        <f t="shared" si="1"/>
        <v>33</v>
      </c>
      <c r="C35" s="6">
        <f t="shared" si="2"/>
        <v>70.733803744614548</v>
      </c>
      <c r="E35" s="6">
        <f t="shared" si="3"/>
        <v>0.29266196255385452</v>
      </c>
      <c r="F35" s="6">
        <f t="shared" si="0"/>
        <v>3.1051640734197115</v>
      </c>
    </row>
    <row r="36" spans="2:6">
      <c r="B36">
        <f t="shared" si="1"/>
        <v>34</v>
      </c>
      <c r="C36" s="6">
        <f t="shared" si="2"/>
        <v>73.838967818034263</v>
      </c>
      <c r="E36" s="6">
        <f t="shared" si="3"/>
        <v>0.26161032181965738</v>
      </c>
      <c r="F36" s="6">
        <f t="shared" si="0"/>
        <v>2.89755542005609</v>
      </c>
    </row>
    <row r="37" spans="2:6">
      <c r="B37">
        <f t="shared" si="1"/>
        <v>35</v>
      </c>
      <c r="C37" s="6">
        <f t="shared" si="2"/>
        <v>76.736523238090356</v>
      </c>
      <c r="E37" s="6">
        <f t="shared" si="3"/>
        <v>0.23263476761909643</v>
      </c>
      <c r="F37" s="6">
        <f t="shared" si="0"/>
        <v>2.6777374877085816</v>
      </c>
    </row>
    <row r="38" spans="2:6">
      <c r="B38">
        <f t="shared" si="1"/>
        <v>36</v>
      </c>
      <c r="C38" s="6">
        <f t="shared" si="2"/>
        <v>79.41426072579894</v>
      </c>
      <c r="E38" s="6">
        <f t="shared" si="3"/>
        <v>0.20585739274201059</v>
      </c>
      <c r="F38" s="6">
        <f t="shared" si="0"/>
        <v>2.4522018989320831</v>
      </c>
    </row>
    <row r="39" spans="2:6">
      <c r="B39">
        <f t="shared" si="1"/>
        <v>37</v>
      </c>
      <c r="C39" s="6">
        <f t="shared" si="2"/>
        <v>81.866462624731028</v>
      </c>
      <c r="E39" s="6">
        <f t="shared" si="3"/>
        <v>0.18133537375268971</v>
      </c>
      <c r="F39" s="6">
        <f t="shared" si="0"/>
        <v>2.2267928396799306</v>
      </c>
    </row>
    <row r="40" spans="2:6">
      <c r="B40">
        <f t="shared" si="1"/>
        <v>38</v>
      </c>
      <c r="C40" s="6">
        <f t="shared" si="2"/>
        <v>84.093255464410959</v>
      </c>
      <c r="E40" s="6">
        <f t="shared" si="3"/>
        <v>0.1590674453558904</v>
      </c>
      <c r="F40" s="6">
        <f t="shared" si="0"/>
        <v>2.0064748977576183</v>
      </c>
    </row>
    <row r="41" spans="2:6">
      <c r="B41">
        <f t="shared" si="1"/>
        <v>39</v>
      </c>
      <c r="C41" s="6">
        <f t="shared" si="2"/>
        <v>86.099730362168572</v>
      </c>
      <c r="E41" s="6">
        <f t="shared" si="3"/>
        <v>0.13900269637831428</v>
      </c>
      <c r="F41" s="6">
        <f t="shared" si="0"/>
        <v>1.7952142016680868</v>
      </c>
    </row>
    <row r="42" spans="2:6">
      <c r="B42">
        <f t="shared" si="1"/>
        <v>40</v>
      </c>
      <c r="C42" s="6">
        <f t="shared" si="2"/>
        <v>87.89494456383666</v>
      </c>
      <c r="E42" s="6">
        <f t="shared" si="3"/>
        <v>0.12105055436163341</v>
      </c>
      <c r="F42" s="6">
        <f t="shared" si="0"/>
        <v>1.5959597647556196</v>
      </c>
    </row>
    <row r="43" spans="2:6">
      <c r="B43">
        <f t="shared" si="1"/>
        <v>41</v>
      </c>
      <c r="C43" s="6">
        <f t="shared" si="2"/>
        <v>89.490904328592279</v>
      </c>
      <c r="E43" s="6">
        <f t="shared" si="3"/>
        <v>0.10509095671407721</v>
      </c>
      <c r="F43" s="6">
        <f t="shared" si="0"/>
        <v>1.4107027129649574</v>
      </c>
    </row>
    <row r="44" spans="2:6">
      <c r="B44">
        <f t="shared" si="1"/>
        <v>42</v>
      </c>
      <c r="C44" s="6">
        <f t="shared" si="2"/>
        <v>90.901607041557241</v>
      </c>
      <c r="E44" s="6">
        <f t="shared" si="3"/>
        <v>9.0983929584427581E-2</v>
      </c>
      <c r="F44" s="6">
        <f t="shared" si="0"/>
        <v>1.2405878121270526</v>
      </c>
    </row>
    <row r="45" spans="2:6">
      <c r="B45">
        <f t="shared" si="1"/>
        <v>43</v>
      </c>
      <c r="C45" s="6">
        <f t="shared" si="2"/>
        <v>92.142194853684288</v>
      </c>
      <c r="E45" s="6">
        <f t="shared" si="3"/>
        <v>7.857805146315712E-2</v>
      </c>
      <c r="F45" s="6">
        <f t="shared" si="0"/>
        <v>1.0860531193711582</v>
      </c>
    </row>
    <row r="46" spans="2:6">
      <c r="B46">
        <f t="shared" si="1"/>
        <v>44</v>
      </c>
      <c r="C46" s="6">
        <f t="shared" si="2"/>
        <v>93.228247973055446</v>
      </c>
      <c r="E46" s="6">
        <f t="shared" si="3"/>
        <v>6.7717520269445539E-2</v>
      </c>
      <c r="F46" s="6">
        <f t="shared" si="0"/>
        <v>0.9469778657700415</v>
      </c>
    </row>
    <row r="47" spans="2:6">
      <c r="B47">
        <f t="shared" si="1"/>
        <v>45</v>
      </c>
      <c r="C47" s="6">
        <f t="shared" si="2"/>
        <v>94.175225838825483</v>
      </c>
      <c r="E47" s="6">
        <f t="shared" si="3"/>
        <v>5.8247741611745167E-2</v>
      </c>
      <c r="F47" s="6">
        <f t="shared" si="0"/>
        <v>0.82282413313314795</v>
      </c>
    </row>
    <row r="48" spans="2:6">
      <c r="B48">
        <f t="shared" si="1"/>
        <v>46</v>
      </c>
      <c r="C48" s="6">
        <f t="shared" si="2"/>
        <v>94.998049971958636</v>
      </c>
      <c r="E48" s="6">
        <f t="shared" si="3"/>
        <v>5.0019500280413638E-2</v>
      </c>
      <c r="F48" s="6">
        <f t="shared" si="0"/>
        <v>0.71276324808167002</v>
      </c>
    </row>
    <row r="49" spans="2:6">
      <c r="B49">
        <f t="shared" si="1"/>
        <v>47</v>
      </c>
      <c r="C49" s="6">
        <f t="shared" si="2"/>
        <v>95.710813220040308</v>
      </c>
      <c r="E49" s="6">
        <f t="shared" si="3"/>
        <v>4.2891867799596924E-2</v>
      </c>
      <c r="F49" s="6">
        <f t="shared" si="0"/>
        <v>0.61578233214388234</v>
      </c>
    </row>
    <row r="50" spans="2:6">
      <c r="B50">
        <f t="shared" si="1"/>
        <v>48</v>
      </c>
      <c r="C50" s="6">
        <f t="shared" si="2"/>
        <v>96.326595552184187</v>
      </c>
      <c r="E50" s="6">
        <f t="shared" si="3"/>
        <v>3.6734044478158125E-2</v>
      </c>
      <c r="F50" s="6">
        <f t="shared" si="0"/>
        <v>0.53076981681652236</v>
      </c>
    </row>
    <row r="51" spans="2:6">
      <c r="B51">
        <f t="shared" si="1"/>
        <v>49</v>
      </c>
      <c r="C51" s="6">
        <f t="shared" si="2"/>
        <v>96.857365369000703</v>
      </c>
      <c r="E51" s="6">
        <f t="shared" si="3"/>
        <v>3.1426346309992963E-2</v>
      </c>
      <c r="F51" s="6">
        <f t="shared" si="0"/>
        <v>0.45658096601396025</v>
      </c>
    </row>
    <row r="52" spans="2:6">
      <c r="B52">
        <f t="shared" si="1"/>
        <v>50</v>
      </c>
      <c r="C52" s="6">
        <f t="shared" si="2"/>
        <v>97.313946335014663</v>
      </c>
      <c r="E52" s="6">
        <f t="shared" si="3"/>
        <v>2.6860536649853373E-2</v>
      </c>
      <c r="F52" s="6">
        <f t="shared" si="0"/>
        <v>0.39208572331102887</v>
      </c>
    </row>
    <row r="53" spans="2:6">
      <c r="B53">
        <f t="shared" si="1"/>
        <v>51</v>
      </c>
      <c r="C53" s="6">
        <f t="shared" si="2"/>
        <v>97.70603205832569</v>
      </c>
      <c r="E53" s="6">
        <f t="shared" si="3"/>
        <v>2.2939679416743103E-2</v>
      </c>
      <c r="F53" s="6">
        <f t="shared" si="0"/>
        <v>0.33620175787500228</v>
      </c>
    </row>
    <row r="54" spans="2:6">
      <c r="B54">
        <f t="shared" si="1"/>
        <v>52</v>
      </c>
      <c r="C54" s="6">
        <f t="shared" si="2"/>
        <v>98.042233816200692</v>
      </c>
      <c r="E54" s="6">
        <f t="shared" si="3"/>
        <v>1.9577661837993077E-2</v>
      </c>
      <c r="F54" s="6">
        <f t="shared" si="0"/>
        <v>0.28791565492425403</v>
      </c>
    </row>
    <row r="55" spans="2:6">
      <c r="B55">
        <f t="shared" si="1"/>
        <v>53</v>
      </c>
      <c r="C55" s="6">
        <f t="shared" si="2"/>
        <v>98.33014947112494</v>
      </c>
      <c r="E55" s="6">
        <f t="shared" si="3"/>
        <v>1.6698505288750595E-2</v>
      </c>
      <c r="F55" s="6">
        <f t="shared" si="0"/>
        <v>0.24629497814808243</v>
      </c>
    </row>
    <row r="56" spans="2:6">
      <c r="B56">
        <f t="shared" si="1"/>
        <v>54</v>
      </c>
      <c r="C56" s="6">
        <f t="shared" si="2"/>
        <v>98.576444449273026</v>
      </c>
      <c r="E56" s="6">
        <f t="shared" si="3"/>
        <v>1.4235555507269737E-2</v>
      </c>
      <c r="F56" s="6">
        <f t="shared" si="0"/>
        <v>0.21049356700003768</v>
      </c>
    </row>
    <row r="57" spans="2:6">
      <c r="B57">
        <f t="shared" si="1"/>
        <v>55</v>
      </c>
      <c r="C57" s="6">
        <f t="shared" si="2"/>
        <v>98.786938016273069</v>
      </c>
      <c r="E57" s="6">
        <f t="shared" si="3"/>
        <v>1.2130619837269308E-2</v>
      </c>
      <c r="F57" s="6">
        <f t="shared" si="0"/>
        <v>0.17975201849449435</v>
      </c>
    </row>
    <row r="58" spans="2:6">
      <c r="B58">
        <f t="shared" si="1"/>
        <v>56</v>
      </c>
      <c r="C58" s="6">
        <f t="shared" si="2"/>
        <v>98.966690034767566</v>
      </c>
      <c r="E58" s="6">
        <f t="shared" si="3"/>
        <v>1.0333099652324335E-2</v>
      </c>
      <c r="F58" s="6">
        <f t="shared" si="0"/>
        <v>0.15339490055849203</v>
      </c>
    </row>
    <row r="59" spans="2:6">
      <c r="B59">
        <f t="shared" si="1"/>
        <v>57</v>
      </c>
      <c r="C59" s="6">
        <f t="shared" si="2"/>
        <v>99.120084935326062</v>
      </c>
      <c r="E59" s="6">
        <f t="shared" si="3"/>
        <v>8.7991506467393777E-3</v>
      </c>
      <c r="F59" s="6">
        <f t="shared" si="0"/>
        <v>0.13082588391953046</v>
      </c>
    </row>
    <row r="60" spans="2:6">
      <c r="B60">
        <f t="shared" si="1"/>
        <v>58</v>
      </c>
      <c r="C60" s="6">
        <f t="shared" si="2"/>
        <v>99.25091081924559</v>
      </c>
      <c r="E60" s="6">
        <f t="shared" si="3"/>
        <v>7.4908918075441023E-3</v>
      </c>
      <c r="F60" s="6">
        <f t="shared" si="0"/>
        <v>0.11152167521207657</v>
      </c>
    </row>
    <row r="61" spans="2:6">
      <c r="B61">
        <f t="shared" si="1"/>
        <v>59</v>
      </c>
      <c r="C61" s="6">
        <f t="shared" si="2"/>
        <v>99.362432494457664</v>
      </c>
      <c r="E61" s="6">
        <f t="shared" si="3"/>
        <v>6.3756750554233577E-3</v>
      </c>
      <c r="F61" s="6">
        <f t="shared" si="0"/>
        <v>9.5025387345165149E-2</v>
      </c>
    </row>
    <row r="62" spans="2:6">
      <c r="B62">
        <f t="shared" si="1"/>
        <v>60</v>
      </c>
      <c r="C62" s="6">
        <f t="shared" si="2"/>
        <v>99.457457881802824</v>
      </c>
      <c r="E62" s="6">
        <f t="shared" si="3"/>
        <v>5.4254211819717568E-3</v>
      </c>
      <c r="F62" s="6">
        <f t="shared" si="0"/>
        <v>8.0939789804549536E-2</v>
      </c>
    </row>
    <row r="63" spans="2:6">
      <c r="B63">
        <f t="shared" si="1"/>
        <v>61</v>
      </c>
      <c r="C63" s="6">
        <f t="shared" si="2"/>
        <v>99.53839767160737</v>
      </c>
      <c r="E63" s="6">
        <f t="shared" si="3"/>
        <v>4.616023283926296E-3</v>
      </c>
      <c r="F63" s="6">
        <f t="shared" si="0"/>
        <v>6.8920734194528196E-2</v>
      </c>
    </row>
    <row r="64" spans="2:6">
      <c r="B64">
        <f t="shared" si="1"/>
        <v>62</v>
      </c>
      <c r="C64" s="6">
        <f t="shared" si="2"/>
        <v>99.607318405801905</v>
      </c>
      <c r="E64" s="6">
        <f t="shared" si="3"/>
        <v>3.9268159419809483E-3</v>
      </c>
      <c r="F64" s="6">
        <f t="shared" si="0"/>
        <v>5.8670940878081286E-2</v>
      </c>
    </row>
    <row r="65" spans="2:6">
      <c r="B65">
        <f t="shared" si="1"/>
        <v>63</v>
      </c>
      <c r="C65" s="6">
        <f t="shared" si="2"/>
        <v>99.665989346679993</v>
      </c>
      <c r="E65" s="6">
        <f t="shared" si="3"/>
        <v>3.3401065332000711E-3</v>
      </c>
      <c r="F65" s="6">
        <f t="shared" si="0"/>
        <v>4.9934253323204184E-2</v>
      </c>
    </row>
    <row r="66" spans="2:6">
      <c r="B66">
        <f t="shared" si="1"/>
        <v>64</v>
      </c>
      <c r="C66" s="6">
        <f t="shared" si="2"/>
        <v>99.715923600003194</v>
      </c>
      <c r="E66" s="6">
        <f t="shared" si="3"/>
        <v>2.8407639999680611E-3</v>
      </c>
      <c r="F66" s="6">
        <f t="shared" si="0"/>
        <v>4.2490410897968192E-2</v>
      </c>
    </row>
    <row r="67" spans="2:6">
      <c r="B67">
        <f t="shared" si="1"/>
        <v>65</v>
      </c>
      <c r="C67" s="6">
        <f t="shared" si="2"/>
        <v>99.758414010901163</v>
      </c>
      <c r="E67" s="6">
        <f t="shared" si="3"/>
        <v>2.4158598909883723E-3</v>
      </c>
      <c r="F67" s="6">
        <f t="shared" ref="F67:F75" si="4">$A$2*C67*E67</f>
        <v>3.6150352679632292E-2</v>
      </c>
    </row>
    <row r="68" spans="2:6">
      <c r="B68">
        <f t="shared" ref="B68:B75" si="5">B67+1</f>
        <v>66</v>
      </c>
      <c r="C68" s="6">
        <f t="shared" ref="C68:C75" si="6">C67+F67</f>
        <v>99.79456436358079</v>
      </c>
      <c r="E68" s="6">
        <f t="shared" ref="E68:E75" si="7">($D$2-C68)/$D$2</f>
        <v>2.0543563641921025E-3</v>
      </c>
      <c r="F68" s="6">
        <f t="shared" si="4"/>
        <v>3.0752039761815089E-2</v>
      </c>
    </row>
    <row r="69" spans="2:6">
      <c r="B69">
        <f t="shared" si="5"/>
        <v>67</v>
      </c>
      <c r="C69" s="6">
        <f t="shared" si="6"/>
        <v>99.825316403342612</v>
      </c>
      <c r="E69" s="6">
        <f t="shared" si="7"/>
        <v>1.746835966573883E-3</v>
      </c>
      <c r="F69" s="6">
        <f t="shared" si="4"/>
        <v>2.6156767960196503E-2</v>
      </c>
    </row>
    <row r="70" spans="2:6">
      <c r="B70">
        <f t="shared" si="5"/>
        <v>68</v>
      </c>
      <c r="C70" s="6">
        <f t="shared" si="6"/>
        <v>99.851473171302814</v>
      </c>
      <c r="E70" s="6">
        <f t="shared" si="7"/>
        <v>1.4852682869718591E-3</v>
      </c>
      <c r="F70" s="6">
        <f t="shared" si="4"/>
        <v>2.2245933976313619E-2</v>
      </c>
    </row>
    <row r="71" spans="2:6">
      <c r="B71">
        <f t="shared" si="5"/>
        <v>69</v>
      </c>
      <c r="C71" s="6">
        <f t="shared" si="6"/>
        <v>99.873719105279122</v>
      </c>
      <c r="E71" s="6">
        <f t="shared" si="7"/>
        <v>1.2628089472087821E-3</v>
      </c>
      <c r="F71" s="6">
        <f t="shared" si="4"/>
        <v>1.8918213911574475E-2</v>
      </c>
    </row>
    <row r="72" spans="2:6">
      <c r="B72">
        <f t="shared" si="5"/>
        <v>70</v>
      </c>
      <c r="C72" s="6">
        <f t="shared" si="6"/>
        <v>99.892637319190698</v>
      </c>
      <c r="E72" s="6">
        <f t="shared" si="7"/>
        <v>1.0736268080930244E-3</v>
      </c>
      <c r="F72" s="6">
        <f t="shared" si="4"/>
        <v>1.6087112003549526E-2</v>
      </c>
    </row>
    <row r="73" spans="2:6">
      <c r="B73">
        <f t="shared" si="5"/>
        <v>71</v>
      </c>
      <c r="C73" s="6">
        <f t="shared" si="6"/>
        <v>99.908724431194244</v>
      </c>
      <c r="E73" s="6">
        <f t="shared" si="7"/>
        <v>9.1275568805755821E-4</v>
      </c>
      <c r="F73" s="6">
        <f t="shared" si="4"/>
        <v>1.3678838476672152E-2</v>
      </c>
    </row>
    <row r="74" spans="2:6">
      <c r="B74">
        <f t="shared" si="5"/>
        <v>72</v>
      </c>
      <c r="C74" s="6">
        <f t="shared" si="6"/>
        <v>99.922403269670923</v>
      </c>
      <c r="E74" s="6">
        <f t="shared" si="7"/>
        <v>7.7596730329076991E-4</v>
      </c>
      <c r="F74" s="6">
        <f t="shared" si="4"/>
        <v>1.1630477670524903E-2</v>
      </c>
    </row>
    <row r="75" spans="2:6">
      <c r="B75">
        <f t="shared" si="5"/>
        <v>73</v>
      </c>
      <c r="C75" s="6">
        <f t="shared" si="6"/>
        <v>99.934033747341445</v>
      </c>
      <c r="E75" s="6">
        <f t="shared" si="7"/>
        <v>6.5966252658554935E-4</v>
      </c>
      <c r="F75" s="6">
        <f t="shared" si="4"/>
        <v>9.8884105790485212E-3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Virginia population</vt:lpstr>
      <vt:lpstr>Logistic curve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2021-08-02T23:55:32Z</dcterms:created>
  <dcterms:modified xsi:type="dcterms:W3CDTF">2021-08-25T03:43:59Z</dcterms:modified>
</cp:coreProperties>
</file>